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ml.chartshape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drawings/drawing5.xml" ContentType="application/vnd.openxmlformats-officedocument.drawing+xml"/>
  <Override PartName="/xl/drawings/drawing6.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7.xml" ContentType="application/vnd.openxmlformats-officedocument.drawingml.chartshapes+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8.xml" ContentType="application/vnd.openxmlformats-officedocument.drawingml.chartshapes+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9.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415"/>
  <workbookPr defaultThemeVersion="166925"/>
  <mc:AlternateContent xmlns:mc="http://schemas.openxmlformats.org/markup-compatibility/2006">
    <mc:Choice Requires="x15">
      <x15ac:absPath xmlns:x15ac="http://schemas.microsoft.com/office/spreadsheetml/2010/11/ac" url="https://mabmotor-my.sharepoint.com/personal/vdm11983_mabuchi-motor_com/Documents/Microsoft Teams Chat Files/"/>
    </mc:Choice>
  </mc:AlternateContent>
  <xr:revisionPtr revIDLastSave="40" documentId="13_ncr:1_{2A68894E-5114-4A1C-B93E-BDDAF9E00BCB}" xr6:coauthVersionLast="47" xr6:coauthVersionMax="47" xr10:uidLastSave="{278CFDA2-4E6C-44E6-B0DD-9619BE22806F}"/>
  <bookViews>
    <workbookView xWindow="-110" yWindow="-110" windowWidth="19420" windowHeight="10300" firstSheet="4" activeTab="4" xr2:uid="{C7777989-B668-451B-944C-9A9D9EAC6780}"/>
  </bookViews>
  <sheets>
    <sheet name="KL" sheetId="19" r:id="rId1"/>
    <sheet name="HÌNH LƯU XUẤT" sheetId="17" r:id="rId2"/>
    <sheet name="Tổng hợp" sheetId="15" r:id="rId3"/>
    <sheet name="Hình" sheetId="10" r:id="rId4"/>
    <sheet name="Tỉ lệ nhâm theo hạng mục" sheetId="16" r:id="rId5"/>
    <sheet name="Sheet1" sheetId="18" r:id="rId6"/>
    <sheet name="Ngoại quan hàn chì đê RS656" sheetId="5" state="hidden" r:id="rId7"/>
  </sheets>
  <externalReferences>
    <externalReference r:id="rId8"/>
    <externalReference r:id="rId9"/>
    <externalReference r:id="rId10"/>
    <externalReference r:id="rId11"/>
    <externalReference r:id="rId12"/>
    <externalReference r:id="rId13"/>
    <externalReference r:id="rId14"/>
    <externalReference r:id="rId15"/>
    <externalReference r:id="rId16"/>
    <externalReference r:id="rId17"/>
  </externalReferences>
  <definedNames>
    <definedName name="__xlchart.v1.0" localSheetId="0" hidden="1">#REF!</definedName>
    <definedName name="__xlchart.v1.0" localSheetId="6" hidden="1">#REF!</definedName>
    <definedName name="__xlchart.v1.0" hidden="1">#REF!</definedName>
    <definedName name="__xlchart.v1.1" localSheetId="6" hidden="1">#REF!</definedName>
    <definedName name="__xlchart.v1.1" hidden="1">#REF!</definedName>
    <definedName name="__xlchart.v1.2" localSheetId="6" hidden="1">#REF!</definedName>
    <definedName name="__xlchart.v1.2" hidden="1">#REF!</definedName>
    <definedName name="_Dist_Values" localSheetId="6" hidden="1">#REF!</definedName>
    <definedName name="_Dist_Values" hidden="1">#REF!</definedName>
    <definedName name="_Key1" localSheetId="0" hidden="1">#REF!</definedName>
    <definedName name="_Key1" localSheetId="6" hidden="1">#REF!</definedName>
    <definedName name="_Key1" hidden="1">#REF!</definedName>
    <definedName name="_Order1" hidden="1">1</definedName>
    <definedName name="_Sort" localSheetId="0" hidden="1">#REF!</definedName>
    <definedName name="_Sort" localSheetId="6" hidden="1">#REF!</definedName>
    <definedName name="_Sort" hidden="1">#REF!</definedName>
    <definedName name="â" localSheetId="6" hidden="1">#REF!</definedName>
    <definedName name="â" hidden="1">#REF!</definedName>
    <definedName name="aa">OFFSET([1]Ref!$B$2,0,0,COUNTA([1]Ref!#REF!)-1,1)</definedName>
    <definedName name="AAA">OFFSET([1]Ref!$B$2,0,0,COUNTA([1]Ref!#REF!)-1,1)</definedName>
    <definedName name="DFSDGFSDG">OFFSET([1]Ref!$B$2,0,0,COUNTA([1]Ref!#REF!)-1,1)</definedName>
    <definedName name="dsd">OFFSET([1]Dept!$D$2,0,0,COUNTA([1]Dept!#REF!)-1,1)</definedName>
    <definedName name="EDP">OFFSET([2]Ref!$D$2,0,0,COUNTA([2]Ref!$D:$D)-1,1)</definedName>
    <definedName name="FFF" localSheetId="0" hidden="1">#REF!</definedName>
    <definedName name="FFF" localSheetId="6" hidden="1">#REF!</definedName>
    <definedName name="FFF" hidden="1">#REF!</definedName>
    <definedName name="KHSX">[3]設備能力!$B$3:$O$39</definedName>
    <definedName name="KJS140XLS" localSheetId="0">#REF!</definedName>
    <definedName name="KJS140XLS" localSheetId="6">#REF!</definedName>
    <definedName name="KJS140XLS">#REF!</definedName>
    <definedName name="KPTB">OFFSET([2]Ref!$F$2,0,0,COUNTA([2]Ref!$F:$F)-1,1)</definedName>
    <definedName name="LINK" localSheetId="0">#REF!</definedName>
    <definedName name="LINK" localSheetId="6">#REF!</definedName>
    <definedName name="LINK">#REF!</definedName>
    <definedName name="NS">OFFSET([2]Ref!$E$2,0,0,COUNTA([2]Ref!$E:$E)-1,1)</definedName>
    <definedName name="Phong">OFFSET([1]Dept!$D$2,0,0,COUNTA([1]Dept!#REF!)-1,1)</definedName>
    <definedName name="PLTS">[1]説明シート!$D$42:$D$50</definedName>
    <definedName name="_xlnm.Print_Area" localSheetId="3">Hình!$A$1:$S$29</definedName>
    <definedName name="_xlnm.Print_Area" localSheetId="1">'HÌNH LƯU XUẤT'!$A$1:$M$54</definedName>
    <definedName name="QLTB">OFFSET([1]Ref!$B$2,0,0,COUNTA([1]Ref!#REF!)-1,1)</definedName>
    <definedName name="TV">OFFSET([2]Ref!$C$2,0,0,COUNTA([2]Ref!$C:$C)-1,1)</definedName>
    <definedName name="あ" localSheetId="0">#REF!</definedName>
    <definedName name="あ" localSheetId="6">#REF!</definedName>
    <definedName name="あ">#REF!</definedName>
    <definedName name="お客様ステータス">[4]リスト!$D$8:$D$10</definedName>
    <definedName name="チーム名">[5]ボ設一DCT!$D$17:$D$118</definedName>
    <definedName name="優先度">[6]リストの説明!$B$10:$B$13</definedName>
    <definedName name="完成百分比">#N/A</definedName>
    <definedName name="實際超出">#N/A</definedName>
    <definedName name="工程番号">[7]入力規則!$G$4:$G$61</definedName>
    <definedName name="工程難易度">[8]入力規則!$H$3:$H$6</definedName>
    <definedName name="方策カテゴリ">[6]リストの説明!$B$3:$B$7</definedName>
    <definedName name="業務種類分類">[7]入力規則!$D$4:$D$6</definedName>
    <definedName name="機械価格" localSheetId="0">#REF!</definedName>
    <definedName name="機械価格" localSheetId="6">#REF!</definedName>
    <definedName name="機械価格">#REF!</definedName>
    <definedName name="機械価格２" localSheetId="6">#REF!</definedName>
    <definedName name="機械価格２">#REF!</definedName>
    <definedName name="活動カテゴリ">[4]リスト!$D$4:$D$5</definedName>
    <definedName name="計劃">#N/A</definedName>
    <definedName name="計劃中的期間">[9]負荷!A$4=MEDIAN([9]負荷!A$4,[9]負荷!$AK1,[9]負荷!$AK1+[9]負荷!$AL1-1)</definedName>
    <definedName name="退社" localSheetId="0">'[10]worker recruit'!#REF!</definedName>
    <definedName name="退社" localSheetId="6">'[10]worker recruit'!#REF!</definedName>
    <definedName name="退社">'[10]worker recruit'!#REF!</definedName>
    <definedName name="金明範囲" localSheetId="0">#REF!</definedName>
    <definedName name="金明範囲" localSheetId="6">#REF!</definedName>
    <definedName name="金明範囲">#REF!</definedName>
    <definedName name="金明範囲2005" localSheetId="6">#REF!</definedName>
    <definedName name="金明範囲2005">#REF!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K23" i="16" l="1"/>
  <c r="AK22" i="16"/>
  <c r="AK21" i="16"/>
  <c r="AK20" i="16"/>
  <c r="AK19" i="16"/>
  <c r="AK17" i="16"/>
  <c r="AK16" i="16"/>
  <c r="AK15" i="16"/>
  <c r="AK14" i="16"/>
  <c r="AK13" i="16"/>
  <c r="AK12" i="16"/>
  <c r="AK11" i="16"/>
  <c r="AK10" i="16"/>
  <c r="AK9" i="16"/>
  <c r="AK8" i="16"/>
  <c r="AK7" i="16"/>
  <c r="AK6" i="16"/>
  <c r="AK5" i="16"/>
  <c r="AG23" i="16"/>
  <c r="AG22" i="16"/>
  <c r="AG21" i="16"/>
  <c r="AG20" i="16"/>
  <c r="AG19" i="16"/>
  <c r="AG17" i="16"/>
  <c r="AG16" i="16"/>
  <c r="AG15" i="16"/>
  <c r="AG14" i="16"/>
  <c r="AG13" i="16"/>
  <c r="AG12" i="16"/>
  <c r="AG11" i="16"/>
  <c r="AG10" i="16"/>
  <c r="AG9" i="16"/>
  <c r="AG8" i="16"/>
  <c r="AG7" i="16"/>
  <c r="AG6" i="16"/>
  <c r="AG5" i="16"/>
  <c r="AC23" i="16"/>
  <c r="AC22" i="16"/>
  <c r="AC21" i="16"/>
  <c r="AC20" i="16"/>
  <c r="AC19" i="16"/>
  <c r="AC17" i="16"/>
  <c r="AC16" i="16"/>
  <c r="AC15" i="16"/>
  <c r="AC14" i="16"/>
  <c r="AC13" i="16"/>
  <c r="AC12" i="16"/>
  <c r="AC11" i="16"/>
  <c r="AC10" i="16"/>
  <c r="AC9" i="16"/>
  <c r="AC8" i="16"/>
  <c r="AC7" i="16"/>
  <c r="AC6" i="16"/>
  <c r="AC5" i="16"/>
  <c r="Y23" i="16"/>
  <c r="Y22" i="16"/>
  <c r="Y21" i="16"/>
  <c r="Y20" i="16"/>
  <c r="Y19" i="16"/>
  <c r="Y17" i="16"/>
  <c r="Y16" i="16"/>
  <c r="Y15" i="16"/>
  <c r="Y14" i="16"/>
  <c r="Y13" i="16"/>
  <c r="Y12" i="16"/>
  <c r="Y11" i="16"/>
  <c r="Y10" i="16"/>
  <c r="Y9" i="16"/>
  <c r="Y8" i="16"/>
  <c r="Y7" i="16"/>
  <c r="Y6" i="16"/>
  <c r="Y5" i="16"/>
  <c r="U23" i="16"/>
  <c r="U22" i="16"/>
  <c r="U21" i="16"/>
  <c r="U20" i="16"/>
  <c r="U19" i="16"/>
  <c r="U17" i="16"/>
  <c r="U16" i="16"/>
  <c r="U15" i="16"/>
  <c r="U14" i="16"/>
  <c r="U13" i="16"/>
  <c r="U12" i="16"/>
  <c r="U11" i="16"/>
  <c r="U10" i="16"/>
  <c r="U9" i="16"/>
  <c r="U8" i="16"/>
  <c r="U7" i="16"/>
  <c r="U6" i="16"/>
  <c r="U5" i="16"/>
  <c r="Q23" i="16"/>
  <c r="Q22" i="16"/>
  <c r="Q21" i="16"/>
  <c r="Q20" i="16"/>
  <c r="Q19" i="16"/>
  <c r="Q17" i="16"/>
  <c r="Q16" i="16"/>
  <c r="Q15" i="16"/>
  <c r="Q14" i="16"/>
  <c r="Q13" i="16"/>
  <c r="Q12" i="16"/>
  <c r="Q11" i="16"/>
  <c r="Q10" i="16"/>
  <c r="Q9" i="16"/>
  <c r="Q8" i="16"/>
  <c r="Q7" i="16"/>
  <c r="Q6" i="16"/>
  <c r="Q5" i="16"/>
  <c r="M23" i="16"/>
  <c r="M22" i="16"/>
  <c r="M21" i="16"/>
  <c r="M20" i="16"/>
  <c r="M19" i="16"/>
  <c r="M17" i="16"/>
  <c r="M16" i="16"/>
  <c r="M15" i="16"/>
  <c r="M14" i="16"/>
  <c r="M13" i="16"/>
  <c r="M12" i="16"/>
  <c r="M11" i="16"/>
  <c r="M10" i="16"/>
  <c r="M9" i="16"/>
  <c r="M8" i="16"/>
  <c r="M7" i="16"/>
  <c r="M6" i="16"/>
  <c r="M5" i="16"/>
  <c r="I23" i="16"/>
  <c r="I22" i="16"/>
  <c r="I21" i="16"/>
  <c r="I20" i="16"/>
  <c r="I19" i="16"/>
  <c r="I17" i="16"/>
  <c r="I16" i="16"/>
  <c r="I15" i="16"/>
  <c r="I14" i="16"/>
  <c r="I13" i="16"/>
  <c r="I12" i="16"/>
  <c r="I11" i="16"/>
  <c r="I10" i="16"/>
  <c r="I9" i="16"/>
  <c r="I8" i="16"/>
  <c r="I7" i="16"/>
  <c r="I6" i="16"/>
  <c r="I5" i="16"/>
  <c r="E23" i="16"/>
  <c r="E22" i="16"/>
  <c r="E21" i="16"/>
  <c r="E20" i="16"/>
  <c r="E19" i="16"/>
  <c r="E17" i="16"/>
  <c r="E16" i="16"/>
  <c r="E15" i="16"/>
  <c r="E14" i="16"/>
  <c r="E13" i="16"/>
  <c r="E12" i="16"/>
  <c r="E11" i="16"/>
  <c r="E10" i="16"/>
  <c r="E9" i="16"/>
  <c r="E8" i="16"/>
  <c r="E7" i="16"/>
  <c r="E6" i="16"/>
  <c r="E5" i="16"/>
  <c r="C5" i="16"/>
  <c r="AI23" i="16"/>
  <c r="AI22" i="16"/>
  <c r="AI21" i="16"/>
  <c r="AI20" i="16"/>
  <c r="AI19" i="16"/>
  <c r="AI17" i="16"/>
  <c r="AI16" i="16"/>
  <c r="AI15" i="16"/>
  <c r="AI14" i="16"/>
  <c r="AI13" i="16"/>
  <c r="AI12" i="16"/>
  <c r="AI11" i="16"/>
  <c r="AI10" i="16"/>
  <c r="AI9" i="16"/>
  <c r="AI8" i="16"/>
  <c r="AI7" i="16"/>
  <c r="AI6" i="16"/>
  <c r="AI5" i="16"/>
  <c r="AE23" i="16"/>
  <c r="AE22" i="16"/>
  <c r="AE21" i="16"/>
  <c r="AE20" i="16"/>
  <c r="AE19" i="16"/>
  <c r="AE17" i="16"/>
  <c r="AE16" i="16"/>
  <c r="AE15" i="16"/>
  <c r="AE14" i="16"/>
  <c r="AE13" i="16"/>
  <c r="AE12" i="16"/>
  <c r="AE11" i="16"/>
  <c r="AE10" i="16"/>
  <c r="AE9" i="16"/>
  <c r="AE8" i="16"/>
  <c r="AE7" i="16"/>
  <c r="AE6" i="16"/>
  <c r="AE5" i="16"/>
  <c r="AA23" i="16"/>
  <c r="AA22" i="16"/>
  <c r="AA21" i="16"/>
  <c r="AA20" i="16"/>
  <c r="AA19" i="16"/>
  <c r="AA17" i="16"/>
  <c r="AA16" i="16"/>
  <c r="AA15" i="16"/>
  <c r="AA14" i="16"/>
  <c r="AA13" i="16"/>
  <c r="AA12" i="16"/>
  <c r="AA11" i="16"/>
  <c r="AA10" i="16"/>
  <c r="AA9" i="16"/>
  <c r="AA8" i="16"/>
  <c r="AA7" i="16"/>
  <c r="AA6" i="16"/>
  <c r="AA5" i="16"/>
  <c r="W23" i="16"/>
  <c r="W22" i="16"/>
  <c r="W21" i="16"/>
  <c r="W20" i="16"/>
  <c r="W19" i="16"/>
  <c r="W17" i="16"/>
  <c r="W16" i="16"/>
  <c r="W15" i="16"/>
  <c r="W14" i="16"/>
  <c r="W13" i="16"/>
  <c r="W12" i="16"/>
  <c r="W11" i="16"/>
  <c r="W10" i="16"/>
  <c r="W9" i="16"/>
  <c r="W8" i="16"/>
  <c r="W7" i="16"/>
  <c r="W6" i="16"/>
  <c r="W5" i="16"/>
  <c r="S23" i="16"/>
  <c r="S22" i="16"/>
  <c r="S21" i="16"/>
  <c r="S20" i="16"/>
  <c r="S19" i="16"/>
  <c r="S17" i="16"/>
  <c r="S16" i="16"/>
  <c r="S15" i="16"/>
  <c r="S14" i="16"/>
  <c r="S13" i="16"/>
  <c r="S12" i="16"/>
  <c r="S11" i="16"/>
  <c r="S10" i="16"/>
  <c r="S9" i="16"/>
  <c r="S8" i="16"/>
  <c r="S7" i="16"/>
  <c r="S6" i="16"/>
  <c r="S5" i="16"/>
  <c r="O23" i="16"/>
  <c r="O22" i="16"/>
  <c r="O21" i="16"/>
  <c r="O20" i="16"/>
  <c r="O19" i="16"/>
  <c r="O17" i="16"/>
  <c r="O16" i="16"/>
  <c r="O15" i="16"/>
  <c r="O14" i="16"/>
  <c r="O13" i="16"/>
  <c r="O12" i="16"/>
  <c r="O11" i="16"/>
  <c r="O10" i="16"/>
  <c r="O9" i="16"/>
  <c r="O8" i="16"/>
  <c r="O7" i="16"/>
  <c r="O6" i="16"/>
  <c r="O5" i="16"/>
  <c r="K23" i="16"/>
  <c r="K22" i="16"/>
  <c r="K21" i="16"/>
  <c r="K20" i="16"/>
  <c r="K19" i="16"/>
  <c r="K17" i="16"/>
  <c r="K16" i="16"/>
  <c r="K15" i="16"/>
  <c r="K14" i="16"/>
  <c r="K13" i="16"/>
  <c r="K12" i="16"/>
  <c r="K11" i="16"/>
  <c r="K10" i="16"/>
  <c r="K9" i="16"/>
  <c r="K8" i="16"/>
  <c r="K7" i="16"/>
  <c r="K6" i="16"/>
  <c r="K5" i="16"/>
  <c r="G23" i="16"/>
  <c r="G22" i="16"/>
  <c r="G21" i="16"/>
  <c r="G20" i="16"/>
  <c r="G19" i="16"/>
  <c r="G17" i="16"/>
  <c r="G16" i="16"/>
  <c r="G15" i="16"/>
  <c r="G14" i="16"/>
  <c r="G13" i="16"/>
  <c r="G12" i="16"/>
  <c r="G11" i="16"/>
  <c r="G10" i="16"/>
  <c r="G9" i="16"/>
  <c r="G8" i="16"/>
  <c r="G7" i="16"/>
  <c r="G6" i="16"/>
  <c r="G5" i="16"/>
  <c r="C23" i="16"/>
  <c r="C22" i="16"/>
  <c r="C21" i="16"/>
  <c r="C20" i="16"/>
  <c r="C19" i="16"/>
  <c r="C17" i="16"/>
  <c r="C16" i="16"/>
  <c r="C15" i="16"/>
  <c r="C14" i="16"/>
  <c r="C13" i="16"/>
  <c r="C12" i="16"/>
  <c r="C11" i="16"/>
  <c r="C10" i="16"/>
  <c r="C9" i="16"/>
  <c r="C8" i="16"/>
  <c r="C7" i="16"/>
  <c r="C6" i="16"/>
  <c r="AS23" i="16"/>
  <c r="AR23" i="16"/>
  <c r="AP23" i="16"/>
  <c r="AL23" i="16"/>
  <c r="AO23" i="16" s="1"/>
  <c r="AR22" i="16"/>
  <c r="AS22" i="16"/>
  <c r="AP22" i="16"/>
  <c r="AL22" i="16"/>
  <c r="AO22" i="16" s="1"/>
  <c r="AS21" i="16"/>
  <c r="AR21" i="16"/>
  <c r="AP21" i="16"/>
  <c r="AL21" i="16"/>
  <c r="AO21" i="16" s="1"/>
  <c r="AS20" i="16"/>
  <c r="AR20" i="16"/>
  <c r="AP20" i="16"/>
  <c r="AL20" i="16"/>
  <c r="AO20" i="16" s="1"/>
  <c r="AS19" i="16"/>
  <c r="AR19" i="16"/>
  <c r="AP19" i="16"/>
  <c r="AL19" i="16"/>
  <c r="AO19" i="16" s="1"/>
  <c r="AS17" i="16"/>
  <c r="AL17" i="16"/>
  <c r="AO17" i="16" s="1"/>
  <c r="AS16" i="16"/>
  <c r="AL16" i="16"/>
  <c r="AO16" i="16" s="1"/>
  <c r="AS15" i="16"/>
  <c r="AL15" i="16"/>
  <c r="AO15" i="16" s="1"/>
  <c r="AS14" i="16"/>
  <c r="AL14" i="16"/>
  <c r="AO14" i="16" s="1"/>
  <c r="AS13" i="16"/>
  <c r="AL13" i="16"/>
  <c r="AO13" i="16" s="1"/>
  <c r="AS12" i="16"/>
  <c r="AL12" i="16"/>
  <c r="AO12" i="16" s="1"/>
  <c r="AS11" i="16"/>
  <c r="AL11" i="16"/>
  <c r="AO11" i="16" s="1"/>
  <c r="AS10" i="16"/>
  <c r="AL10" i="16"/>
  <c r="AO10" i="16" s="1"/>
  <c r="AS9" i="16"/>
  <c r="AL9" i="16"/>
  <c r="AO9" i="16" s="1"/>
  <c r="AS8" i="16"/>
  <c r="AL8" i="16"/>
  <c r="AO8" i="16" s="1"/>
  <c r="AS7" i="16"/>
  <c r="AL7" i="16"/>
  <c r="AO7" i="16" s="1"/>
  <c r="AS6" i="16"/>
  <c r="AL6" i="16"/>
  <c r="AO6" i="16" s="1"/>
  <c r="AS5" i="16"/>
  <c r="AL5" i="16"/>
  <c r="AO5" i="16" s="1"/>
  <c r="BD5" i="15"/>
  <c r="BK5" i="15" s="1"/>
  <c r="BE5" i="15"/>
  <c r="BM5" i="15" s="1"/>
  <c r="BF5" i="15"/>
  <c r="BG5" i="15"/>
  <c r="BO5" i="15" s="1"/>
  <c r="BH5" i="15"/>
  <c r="BI5" i="15"/>
  <c r="BD6" i="15"/>
  <c r="BK6" i="15" s="1"/>
  <c r="BE6" i="15"/>
  <c r="BM6" i="15" s="1"/>
  <c r="BF6" i="15"/>
  <c r="BG6" i="15"/>
  <c r="BO6" i="15" s="1"/>
  <c r="BH6" i="15"/>
  <c r="BI6" i="15"/>
  <c r="BD7" i="15"/>
  <c r="BK7" i="15" s="1"/>
  <c r="BE7" i="15"/>
  <c r="BM7" i="15" s="1"/>
  <c r="BF7" i="15"/>
  <c r="BG7" i="15"/>
  <c r="BO7" i="15" s="1"/>
  <c r="BH7" i="15"/>
  <c r="BI7" i="15"/>
  <c r="BD8" i="15"/>
  <c r="BK8" i="15" s="1"/>
  <c r="BE8" i="15"/>
  <c r="BM8" i="15" s="1"/>
  <c r="BF8" i="15"/>
  <c r="BG8" i="15"/>
  <c r="BO8" i="15" s="1"/>
  <c r="BH8" i="15"/>
  <c r="BI8" i="15"/>
  <c r="BD9" i="15"/>
  <c r="BK9" i="15" s="1"/>
  <c r="BE9" i="15"/>
  <c r="BM9" i="15" s="1"/>
  <c r="BF9" i="15"/>
  <c r="BG9" i="15"/>
  <c r="BO9" i="15" s="1"/>
  <c r="BH9" i="15"/>
  <c r="BI9" i="15"/>
  <c r="BD10" i="15"/>
  <c r="BK10" i="15" s="1"/>
  <c r="BE10" i="15"/>
  <c r="BM10" i="15" s="1"/>
  <c r="BF10" i="15"/>
  <c r="BG10" i="15"/>
  <c r="BO10" i="15" s="1"/>
  <c r="BH10" i="15"/>
  <c r="BI10" i="15"/>
  <c r="BD11" i="15"/>
  <c r="BK11" i="15" s="1"/>
  <c r="BE11" i="15"/>
  <c r="BM11" i="15" s="1"/>
  <c r="BF11" i="15"/>
  <c r="BG11" i="15"/>
  <c r="BO11" i="15" s="1"/>
  <c r="BH11" i="15"/>
  <c r="BI11" i="15"/>
  <c r="BD12" i="15"/>
  <c r="BK12" i="15" s="1"/>
  <c r="BE12" i="15"/>
  <c r="BM12" i="15" s="1"/>
  <c r="BF12" i="15"/>
  <c r="BG12" i="15"/>
  <c r="BO12" i="15" s="1"/>
  <c r="BH12" i="15"/>
  <c r="BI12" i="15"/>
  <c r="BD13" i="15"/>
  <c r="BK13" i="15" s="1"/>
  <c r="BE13" i="15"/>
  <c r="BM13" i="15" s="1"/>
  <c r="BF13" i="15"/>
  <c r="BG13" i="15"/>
  <c r="BO13" i="15" s="1"/>
  <c r="BH13" i="15"/>
  <c r="BI13" i="15"/>
  <c r="BD14" i="15"/>
  <c r="BK14" i="15" s="1"/>
  <c r="BE14" i="15"/>
  <c r="BM14" i="15" s="1"/>
  <c r="BF14" i="15"/>
  <c r="BG14" i="15"/>
  <c r="BO14" i="15" s="1"/>
  <c r="BH14" i="15"/>
  <c r="BI14" i="15"/>
  <c r="BD15" i="15"/>
  <c r="BK15" i="15" s="1"/>
  <c r="BE15" i="15"/>
  <c r="BM15" i="15" s="1"/>
  <c r="BF15" i="15"/>
  <c r="BG15" i="15"/>
  <c r="BO15" i="15" s="1"/>
  <c r="BH15" i="15"/>
  <c r="BI15" i="15"/>
  <c r="BD16" i="15"/>
  <c r="BK16" i="15" s="1"/>
  <c r="BE16" i="15"/>
  <c r="BM16" i="15" s="1"/>
  <c r="BF16" i="15"/>
  <c r="BG16" i="15"/>
  <c r="BO16" i="15" s="1"/>
  <c r="BH16" i="15"/>
  <c r="BI16" i="15"/>
  <c r="BD17" i="15"/>
  <c r="BK17" i="15" s="1"/>
  <c r="BE17" i="15"/>
  <c r="BM17" i="15" s="1"/>
  <c r="BF17" i="15"/>
  <c r="BG17" i="15"/>
  <c r="BO17" i="15" s="1"/>
  <c r="BH17" i="15"/>
  <c r="BI17" i="15"/>
  <c r="AM5" i="16" l="1"/>
  <c r="AQ5" i="16" s="1"/>
  <c r="AM9" i="16"/>
  <c r="AQ9" i="16" s="1"/>
  <c r="AM13" i="16"/>
  <c r="AQ13" i="16" s="1"/>
  <c r="AM17" i="16"/>
  <c r="AQ17" i="16" s="1"/>
  <c r="AM22" i="16"/>
  <c r="AQ22" i="16" s="1"/>
  <c r="AM6" i="16"/>
  <c r="AQ6" i="16" s="1"/>
  <c r="AM10" i="16"/>
  <c r="AQ10" i="16" s="1"/>
  <c r="AM14" i="16"/>
  <c r="AQ14" i="16" s="1"/>
  <c r="AM19" i="16"/>
  <c r="AQ19" i="16" s="1"/>
  <c r="AM23" i="16"/>
  <c r="AQ23" i="16" s="1"/>
  <c r="AM8" i="16"/>
  <c r="AQ8" i="16" s="1"/>
  <c r="AM12" i="16"/>
  <c r="AQ12" i="16" s="1"/>
  <c r="AM16" i="16"/>
  <c r="AQ16" i="16" s="1"/>
  <c r="AM21" i="16"/>
  <c r="AQ21" i="16" s="1"/>
  <c r="AM7" i="16"/>
  <c r="AQ7" i="16" s="1"/>
  <c r="AM11" i="16"/>
  <c r="AQ11" i="16" s="1"/>
  <c r="AM15" i="16"/>
  <c r="AQ15" i="16" s="1"/>
  <c r="AM20" i="16"/>
  <c r="AQ20" i="16" s="1"/>
  <c r="BD20" i="15"/>
  <c r="BK20" i="15" s="1"/>
  <c r="BE20" i="15"/>
  <c r="BM20" i="15" s="1"/>
  <c r="BF20" i="15"/>
  <c r="BL20" i="15" s="1"/>
  <c r="BG20" i="15"/>
  <c r="BH20" i="15"/>
  <c r="BI20" i="15"/>
  <c r="BO20" i="15" s="1"/>
  <c r="BD21" i="15"/>
  <c r="BK21" i="15" s="1"/>
  <c r="BE21" i="15"/>
  <c r="BM21" i="15" s="1"/>
  <c r="BF21" i="15"/>
  <c r="BL21" i="15" s="1"/>
  <c r="BG21" i="15"/>
  <c r="BH21" i="15"/>
  <c r="BI21" i="15"/>
  <c r="BO21" i="15" s="1"/>
  <c r="BD22" i="15"/>
  <c r="BK22" i="15" s="1"/>
  <c r="BE22" i="15"/>
  <c r="BM22" i="15" s="1"/>
  <c r="BF22" i="15"/>
  <c r="BL22" i="15" s="1"/>
  <c r="BG22" i="15"/>
  <c r="BH22" i="15"/>
  <c r="BI22" i="15"/>
  <c r="BO22" i="15" s="1"/>
  <c r="BD23" i="15"/>
  <c r="BK23" i="15" s="1"/>
  <c r="BE23" i="15"/>
  <c r="BM23" i="15" s="1"/>
  <c r="BF23" i="15"/>
  <c r="BL23" i="15" s="1"/>
  <c r="BG23" i="15"/>
  <c r="BH23" i="15"/>
  <c r="BI23" i="15"/>
  <c r="BO23" i="15" s="1"/>
  <c r="BI19" i="15"/>
  <c r="BO19" i="15" s="1"/>
  <c r="BH19" i="15"/>
  <c r="BG19" i="15"/>
  <c r="BF19" i="15"/>
  <c r="BL19" i="15" s="1"/>
  <c r="BE19" i="15"/>
  <c r="BM19" i="15" s="1"/>
  <c r="BD19" i="15"/>
  <c r="BK19" i="15" s="1"/>
  <c r="C51" i="5"/>
  <c r="BN23" i="15" l="1"/>
  <c r="BN22" i="15"/>
  <c r="BN20" i="15"/>
  <c r="BN21" i="15"/>
  <c r="BN19" i="15"/>
  <c r="G20" i="5"/>
  <c r="H20" i="5" s="1"/>
  <c r="I18" i="5"/>
  <c r="I16" i="5"/>
  <c r="H14" i="5" l="1"/>
  <c r="I20" i="5"/>
  <c r="G22" i="5"/>
  <c r="H25" i="5" l="1"/>
  <c r="G24" i="5" l="1"/>
  <c r="H24" i="5" s="1"/>
  <c r="G10" i="5"/>
  <c r="H10" i="5" s="1"/>
  <c r="I8" i="5"/>
  <c r="I6" i="5"/>
  <c r="I4" i="5"/>
  <c r="J3" i="5"/>
  <c r="K3" i="5" s="1"/>
  <c r="L3" i="5" s="1"/>
  <c r="M3" i="5" s="1"/>
  <c r="N3" i="5" s="1"/>
  <c r="O3" i="5" s="1"/>
  <c r="P3" i="5" s="1"/>
  <c r="Q3" i="5" s="1"/>
  <c r="R3" i="5" s="1"/>
  <c r="S3" i="5" s="1"/>
  <c r="T3" i="5" s="1"/>
  <c r="U3" i="5" s="1"/>
  <c r="V3" i="5" s="1"/>
  <c r="W3" i="5" s="1"/>
  <c r="X3" i="5" s="1"/>
  <c r="Y3" i="5" s="1"/>
  <c r="Z3" i="5" s="1"/>
  <c r="AA3" i="5" s="1"/>
  <c r="AB3" i="5" s="1"/>
  <c r="AC3" i="5" s="1"/>
  <c r="AD3" i="5" s="1"/>
  <c r="AE3" i="5" s="1"/>
  <c r="AF3" i="5" s="1"/>
  <c r="AG3" i="5" s="1"/>
  <c r="AH3" i="5" s="1"/>
  <c r="AI3" i="5" s="1"/>
  <c r="AJ3" i="5" s="1"/>
  <c r="AK3" i="5" s="1"/>
  <c r="AL3" i="5" s="1"/>
  <c r="AM3" i="5" s="1"/>
  <c r="AN3" i="5" s="1"/>
  <c r="AO3" i="5" s="1"/>
  <c r="AP3" i="5" s="1"/>
  <c r="AQ3" i="5" s="1"/>
  <c r="AR3" i="5" s="1"/>
  <c r="AS3" i="5" s="1"/>
  <c r="AT3" i="5" s="1"/>
  <c r="AU3" i="5" s="1"/>
  <c r="AV3" i="5" s="1"/>
  <c r="AW3" i="5" s="1"/>
  <c r="AX3" i="5" s="1"/>
  <c r="AY3" i="5" s="1"/>
  <c r="AZ3" i="5" s="1"/>
  <c r="BA3" i="5" s="1"/>
  <c r="BB3" i="5" s="1"/>
  <c r="BC3" i="5" s="1"/>
  <c r="BD3" i="5" s="1"/>
  <c r="BE3" i="5" s="1"/>
  <c r="BF3" i="5" s="1"/>
  <c r="BG3" i="5" s="1"/>
  <c r="BH3" i="5" s="1"/>
  <c r="BI3" i="5" s="1"/>
  <c r="BJ3" i="5" s="1"/>
  <c r="BK3" i="5" s="1"/>
  <c r="BL3" i="5" s="1"/>
  <c r="BM3" i="5" s="1"/>
  <c r="BN3" i="5" s="1"/>
  <c r="BO3" i="5" s="1"/>
  <c r="BP3" i="5" s="1"/>
  <c r="BQ3" i="5" s="1"/>
  <c r="BR3" i="5" s="1"/>
  <c r="BS3" i="5" s="1"/>
  <c r="BT3" i="5" s="1"/>
  <c r="BU3" i="5" s="1"/>
  <c r="BV3" i="5" s="1"/>
  <c r="BW3" i="5" s="1"/>
  <c r="BX3" i="5" s="1"/>
  <c r="BY3" i="5" s="1"/>
  <c r="BZ3" i="5" s="1"/>
  <c r="CA3" i="5" s="1"/>
  <c r="CB3" i="5" s="1"/>
  <c r="CC3" i="5" s="1"/>
  <c r="CD3" i="5" s="1"/>
  <c r="CE3" i="5" s="1"/>
  <c r="CF3" i="5" s="1"/>
  <c r="CG3" i="5" s="1"/>
  <c r="CH3" i="5" s="1"/>
  <c r="CI3" i="5" s="1"/>
  <c r="CJ3" i="5" s="1"/>
  <c r="CK3" i="5" s="1"/>
  <c r="CL3" i="5" s="1"/>
  <c r="CM3" i="5" s="1"/>
  <c r="CN3" i="5" s="1"/>
  <c r="CO3" i="5" s="1"/>
  <c r="CP3" i="5" s="1"/>
  <c r="CQ3" i="5" s="1"/>
  <c r="CR3" i="5" s="1"/>
  <c r="CS3" i="5" s="1"/>
  <c r="CT3" i="5" s="1"/>
  <c r="CU3" i="5" s="1"/>
  <c r="CV3" i="5" s="1"/>
  <c r="CW3" i="5" s="1"/>
  <c r="CX3" i="5" s="1"/>
  <c r="CY3" i="5" s="1"/>
  <c r="CZ3" i="5" s="1"/>
  <c r="DA3" i="5" s="1"/>
  <c r="DB3" i="5" s="1"/>
  <c r="DC3" i="5" s="1"/>
  <c r="DD3" i="5" s="1"/>
  <c r="DE3" i="5" s="1"/>
  <c r="DF3" i="5" s="1"/>
  <c r="DG3" i="5" s="1"/>
  <c r="DH3" i="5" s="1"/>
  <c r="DI3" i="5" s="1"/>
  <c r="DJ3" i="5" s="1"/>
  <c r="DK3" i="5" s="1"/>
  <c r="DL3" i="5" s="1"/>
  <c r="DM3" i="5" s="1"/>
  <c r="DN3" i="5" s="1"/>
  <c r="DO3" i="5" s="1"/>
  <c r="DP3" i="5" s="1"/>
  <c r="DQ3" i="5" s="1"/>
  <c r="DR3" i="5" s="1"/>
  <c r="DS3" i="5" s="1"/>
  <c r="DT3" i="5" s="1"/>
  <c r="DU3" i="5" s="1"/>
  <c r="DV3" i="5" s="1"/>
  <c r="DW3" i="5" s="1"/>
  <c r="DX3" i="5" s="1"/>
  <c r="DY3" i="5" s="1"/>
  <c r="DZ3" i="5" s="1"/>
  <c r="EA3" i="5" s="1"/>
  <c r="EB3" i="5" s="1"/>
  <c r="EC3" i="5" s="1"/>
  <c r="ED3" i="5" s="1"/>
  <c r="EE3" i="5" s="1"/>
  <c r="EF3" i="5" s="1"/>
  <c r="EG3" i="5" s="1"/>
  <c r="EH3" i="5" s="1"/>
  <c r="EI3" i="5" s="1"/>
  <c r="EJ3" i="5" s="1"/>
  <c r="EK3" i="5" s="1"/>
  <c r="EL3" i="5" s="1"/>
  <c r="EM3" i="5" s="1"/>
  <c r="EN3" i="5" s="1"/>
  <c r="EO3" i="5" s="1"/>
  <c r="EP3" i="5" s="1"/>
  <c r="EQ3" i="5" s="1"/>
  <c r="ER3" i="5" s="1"/>
  <c r="ES3" i="5" s="1"/>
  <c r="ET3" i="5" s="1"/>
  <c r="EU3" i="5" s="1"/>
  <c r="EV3" i="5" s="1"/>
  <c r="EW3" i="5" s="1"/>
  <c r="EX3" i="5" s="1"/>
  <c r="EY3" i="5" s="1"/>
  <c r="EZ3" i="5" s="1"/>
  <c r="FA3" i="5" s="1"/>
  <c r="FB3" i="5" s="1"/>
  <c r="FC3" i="5" s="1"/>
  <c r="FD3" i="5" s="1"/>
  <c r="FE3" i="5" s="1"/>
  <c r="FF3" i="5" s="1"/>
  <c r="FG3" i="5" s="1"/>
  <c r="FH3" i="5" s="1"/>
  <c r="FI3" i="5" s="1"/>
  <c r="FJ3" i="5" s="1"/>
  <c r="FK3" i="5" s="1"/>
  <c r="FL3" i="5" s="1"/>
  <c r="FM3" i="5" s="1"/>
  <c r="FN3" i="5" s="1"/>
  <c r="FO3" i="5" s="1"/>
  <c r="FP3" i="5" s="1"/>
  <c r="FQ3" i="5" s="1"/>
  <c r="FR3" i="5" s="1"/>
  <c r="FS3" i="5" s="1"/>
  <c r="FT3" i="5" s="1"/>
  <c r="FU3" i="5" s="1"/>
  <c r="FV3" i="5" s="1"/>
  <c r="FW3" i="5" s="1"/>
  <c r="FX3" i="5" s="1"/>
  <c r="FY3" i="5" s="1"/>
  <c r="FZ3" i="5" s="1"/>
  <c r="GA3" i="5" s="1"/>
  <c r="GB3" i="5" s="1"/>
  <c r="GC3" i="5" s="1"/>
  <c r="GD3" i="5" s="1"/>
  <c r="GE3" i="5" s="1"/>
  <c r="GF3" i="5" s="1"/>
  <c r="GG3" i="5" s="1"/>
  <c r="GH3" i="5" s="1"/>
  <c r="GI3" i="5" s="1"/>
  <c r="GJ3" i="5" s="1"/>
  <c r="GK3" i="5" s="1"/>
  <c r="GL3" i="5" s="1"/>
  <c r="GM3" i="5" s="1"/>
  <c r="GN3" i="5" s="1"/>
  <c r="GO3" i="5" s="1"/>
  <c r="GP3" i="5" s="1"/>
  <c r="GQ3" i="5" s="1"/>
  <c r="GR3" i="5" s="1"/>
  <c r="GS3" i="5" s="1"/>
  <c r="GT3" i="5" s="1"/>
  <c r="GU3" i="5" s="1"/>
  <c r="GV3" i="5" s="1"/>
  <c r="GW3" i="5" s="1"/>
  <c r="GX3" i="5" s="1"/>
  <c r="GY3" i="5" s="1"/>
  <c r="GZ3" i="5" s="1"/>
  <c r="HA3" i="5" s="1"/>
  <c r="HB3" i="5" s="1"/>
  <c r="HC3" i="5" s="1"/>
  <c r="HD3" i="5" s="1"/>
  <c r="HE3" i="5" s="1"/>
  <c r="HF3" i="5" s="1"/>
  <c r="HG3" i="5" s="1"/>
  <c r="HH3" i="5" s="1"/>
  <c r="HI3" i="5" s="1"/>
  <c r="HJ3" i="5" s="1"/>
  <c r="HK3" i="5" s="1"/>
  <c r="HL3" i="5" s="1"/>
  <c r="HM3" i="5" s="1"/>
  <c r="HN3" i="5" s="1"/>
  <c r="HO3" i="5" s="1"/>
  <c r="HP3" i="5" s="1"/>
  <c r="HQ3" i="5" s="1"/>
  <c r="HR3" i="5" s="1"/>
  <c r="HS3" i="5" s="1"/>
  <c r="HT3" i="5" s="1"/>
  <c r="HU3" i="5" s="1"/>
  <c r="HV3" i="5" s="1"/>
  <c r="HW3" i="5" s="1"/>
  <c r="HX3" i="5" s="1"/>
  <c r="HY3" i="5" s="1"/>
  <c r="HZ3" i="5" s="1"/>
  <c r="G12" i="5" l="1"/>
  <c r="H12" i="5" s="1"/>
  <c r="I12" i="5" s="1"/>
  <c r="I10" i="5"/>
  <c r="I14" i="5"/>
  <c r="H22" i="5"/>
  <c r="I22" i="5" s="1"/>
  <c r="G26" i="5"/>
  <c r="H26" i="5" s="1"/>
  <c r="G27" i="5" s="1"/>
  <c r="H27" i="5" s="1"/>
  <c r="I24" i="5"/>
  <c r="I26" i="5" l="1"/>
  <c r="G28" i="5"/>
  <c r="H28" i="5" s="1"/>
  <c r="I28" i="5" l="1"/>
  <c r="G30" i="5"/>
  <c r="H30" i="5" s="1"/>
  <c r="G32" i="5" l="1"/>
  <c r="H32" i="5" s="1"/>
  <c r="I30" i="5"/>
  <c r="I32" i="5" l="1"/>
  <c r="G34" i="5"/>
  <c r="H34" i="5" s="1"/>
  <c r="I34" i="5" l="1"/>
  <c r="G36" i="5"/>
  <c r="H36" i="5" s="1"/>
  <c r="I36" i="5" s="1"/>
</calcChain>
</file>

<file path=xl/sharedStrings.xml><?xml version="1.0" encoding="utf-8"?>
<sst xmlns="http://schemas.openxmlformats.org/spreadsheetml/2006/main" count="452" uniqueCount="189">
  <si>
    <t>Tham gia: GĐ Hoàng/TP Tuấn/TT Nhân/ CG Bình/GĐ Nhật/ TPQuyền/TP Quốc/TT Tuyển/Ngộ/ TT Lâm</t>
  </si>
  <si>
    <t>TỔNG HỢP NỘI DUNG THẢO LUẬN ĐỐI ỨNG VẤN ĐỀ CỦA NGOẠI QUAN HÀN CHÌ ĐẾ A17 (RS656)</t>
  </si>
  <si>
    <t xml:space="preserve">1.BỤI CHÌ </t>
  </si>
  <si>
    <r>
      <t>è</t>
    </r>
    <r>
      <rPr>
        <sz val="7"/>
        <color theme="1"/>
        <rFont val="Times New Roman"/>
        <family val="1"/>
      </rPr>
      <t xml:space="preserve"> </t>
    </r>
    <r>
      <rPr>
        <sz val="11"/>
        <color theme="1"/>
        <rFont val="Calibri"/>
        <family val="2"/>
        <scheme val="minor"/>
      </rPr>
      <t>Điểm vấn đề: Kích thước qui định hiện tại theo TCKT 0.075x0.075 mm</t>
    </r>
  </si>
  <si>
    <r>
      <t>è</t>
    </r>
    <r>
      <rPr>
        <sz val="7"/>
        <color theme="1"/>
        <rFont val="Times New Roman"/>
        <family val="1"/>
      </rPr>
      <t xml:space="preserve"> </t>
    </r>
    <r>
      <rPr>
        <sz val="11"/>
        <color theme="1"/>
        <rFont val="Calibri"/>
        <family val="2"/>
        <scheme val="minor"/>
      </rPr>
      <t>Thảo luận kiểm thảo lại kích thước:</t>
    </r>
  </si>
  <si>
    <t>--&gt; Lay quy cach kt bui chi theo 1/2 air gap --&gt; ???mm   --&gt; 0.21 mm (Dua kich thuoc do thuc tich dk ts va dk vl thu te)</t>
  </si>
  <si>
    <t xml:space="preserve">--&gt; Khi báo lưu xuất cần phải đo đạc thực ticsh kt so sánh tiêu  </t>
  </si>
  <si>
    <t>2.KEO KHÔNG PHỦ HOÀN TOÀN LÕI FERRIT</t>
  </si>
  <si>
    <r>
      <t>è</t>
    </r>
    <r>
      <rPr>
        <sz val="7"/>
        <color theme="1"/>
        <rFont val="Times New Roman"/>
        <family val="1"/>
      </rPr>
      <t xml:space="preserve"> </t>
    </r>
    <r>
      <rPr>
        <b/>
        <sz val="11"/>
        <color theme="1"/>
        <rFont val="Calibri"/>
        <family val="2"/>
        <scheme val="minor"/>
      </rPr>
      <t xml:space="preserve">- </t>
    </r>
    <r>
      <rPr>
        <sz val="11"/>
        <color theme="1"/>
        <rFont val="Calibri"/>
        <family val="2"/>
        <scheme val="minor"/>
      </rPr>
      <t>Đã thảo luận xác nhận cùng các phòng ban, và đã chỉnh sửa lại tiêu chuẩn:</t>
    </r>
  </si>
  <si>
    <r>
      <t xml:space="preserve"> </t>
    </r>
    <r>
      <rPr>
        <sz val="11"/>
        <color rgb="FFFF0000"/>
        <rFont val="Calibri"/>
        <family val="2"/>
        <scheme val="minor"/>
      </rPr>
      <t>1 phía phải co keo đủ &gt;1/2 cuộn cảm phí coe keo không lồi dây đồng của vòng đầu của cuộn cảm là ok</t>
    </r>
  </si>
  <si>
    <t>3.MẺ CACBON</t>
  </si>
  <si>
    <t>- Đối với thiết bị hiện tại đã kiểm xuất được pp mẻ nhỏ</t>
  </si>
  <si>
    <r>
      <t>è</t>
    </r>
    <r>
      <rPr>
        <sz val="7"/>
        <color rgb="FFFF0000"/>
        <rFont val="Times New Roman"/>
        <family val="1"/>
      </rPr>
      <t xml:space="preserve"> </t>
    </r>
    <r>
      <rPr>
        <sz val="11"/>
        <color rgb="FFFF0000"/>
        <rFont val="Calibri"/>
        <family val="2"/>
        <scheme val="minor"/>
      </rPr>
      <t>- Cần thảo luận lại kích thước --&gt; thay đổi tiêu chuẩn từ 0.3 thành &gt; 0.5mm x 0.5 mm</t>
    </r>
  </si>
  <si>
    <t xml:space="preserve">4. CHÂN TỤ DÀI </t>
  </si>
  <si>
    <t>Hiện tại đội trưởng xác nhận bằng cách bóp chân tụ vào xác nhận</t>
  </si>
  <si>
    <r>
      <t>è</t>
    </r>
    <r>
      <rPr>
        <sz val="7"/>
        <color rgb="FFFF0000"/>
        <rFont val="Times New Roman"/>
        <family val="1"/>
      </rPr>
      <t xml:space="preserve"> </t>
    </r>
    <r>
      <rPr>
        <sz val="11"/>
        <color rgb="FFFF0000"/>
        <rFont val="Calibri"/>
        <family val="2"/>
        <scheme val="minor"/>
      </rPr>
      <t>Ở trạng thái tự do nếu dây tụ không lồi vào trong đế là ok.</t>
    </r>
  </si>
  <si>
    <t>5. BUNG CHÂN TỤ,CONG CHẤU ĐIỆN</t>
  </si>
  <si>
    <r>
      <t>è</t>
    </r>
    <r>
      <rPr>
        <sz val="7"/>
        <color theme="1"/>
        <rFont val="Times New Roman"/>
        <family val="1"/>
      </rPr>
      <t xml:space="preserve"> </t>
    </r>
    <r>
      <rPr>
        <b/>
        <sz val="11"/>
        <color theme="1"/>
        <rFont val="Calibri"/>
        <family val="2"/>
        <scheme val="minor"/>
      </rPr>
      <t>Nội dung đối sách đã thực hiện:</t>
    </r>
  </si>
  <si>
    <t>- Điều tra pp lưu xuất, kiểm tra hình OK và NG -&gt; PP phát sinh sau camera chụp kiểm tra</t>
  </si>
  <si>
    <t>- Theo dõi tìm thấy điểm vấn đề nằm tại vị trí khuôn trung gian</t>
  </si>
  <si>
    <t>+ Lệch tâm giữa vị trí khuôn và tay kẹp gắp hàng</t>
  </si>
  <si>
    <t>+ Nghi ngờ cấn tại vị trí khuôn</t>
  </si>
  <si>
    <t>- Giải quyết điểm vấn đề</t>
  </si>
  <si>
    <t>+Đã chỉnh lại đồng tâm khuôn trung gian và tay kẹp (31/03/2023)</t>
  </si>
  <si>
    <t>+Đã mài bóng khuôn trung gian (31/03/2023)</t>
  </si>
  <si>
    <t xml:space="preserve">-&gt; 10 lot đạt mục tiêu --&gt; bỏ người  10/4 </t>
  </si>
  <si>
    <t xml:space="preserve">--&gt; theo dõi hàng ngày để báo cáo điểm vấn đề </t>
  </si>
  <si>
    <r>
      <t>è</t>
    </r>
    <r>
      <rPr>
        <sz val="7"/>
        <color theme="1"/>
        <rFont val="Times New Roman"/>
        <family val="1"/>
      </rPr>
      <t xml:space="preserve"> </t>
    </r>
    <r>
      <rPr>
        <b/>
        <sz val="11"/>
        <color theme="1"/>
        <rFont val="Calibri"/>
        <family val="2"/>
        <scheme val="minor"/>
      </rPr>
      <t>Tái họp thảo luận xác nhận hiện trạng 8/4</t>
    </r>
  </si>
  <si>
    <t>No</t>
  </si>
  <si>
    <t>Nội dung điểm vấn đề</t>
  </si>
  <si>
    <t>Nội dung đối ứng</t>
  </si>
  <si>
    <t xml:space="preserve">kì hạn </t>
  </si>
  <si>
    <t>đảm trách</t>
  </si>
  <si>
    <t>Báo cáo lưu xuất bụi chì và tỉ lệ phế phẩm công đoạn cao</t>
  </si>
  <si>
    <t>Thay đổi tiêu chuẩn kích thước pp bụi chì từ 0.075 mm--&gt; 0.21mm
Dựa vào quy cách thực tế của khe hở air gap</t>
  </si>
  <si>
    <t>KTCT</t>
  </si>
  <si>
    <t>Cập nhật thông số kích thước bụi chì chương trình AI</t>
  </si>
  <si>
    <t>CCSX Ngộ</t>
  </si>
  <si>
    <t>Keo không phủ hoàn toàn lõi Ferit</t>
  </si>
  <si>
    <t>Chỉnh sửa lại tiêu chuẩn  
1 phía phải co keo đủ &gt;1/2 cuộn cảm phí coe keo không lồi dây đồng của vòng đầu của cuộn cảm là ok</t>
  </si>
  <si>
    <t>Thay đổi lại tiêu chuẩn ở chương trình AI hiện tại</t>
  </si>
  <si>
    <t>Tham gia: GĐ Hoàng/TP Tuấn/ CG Bình/GĐ Nhật/ TPQuyền/TP Quốc/TP Sơn /TT Tuyển/Ngộ</t>
  </si>
  <si>
    <t xml:space="preserve"> Bụi chì xác nhận không phát sinh lưu xuất</t>
  </si>
  <si>
    <t xml:space="preserve">Châm keo không phát sinh lưu xuất </t>
  </si>
  <si>
    <t>Mẻ cácbon không lưu xuất</t>
  </si>
  <si>
    <t>Chân tụ dài</t>
  </si>
  <si>
    <t>Bung chân tụ có lưu xuất (Dạng cung biến dạng dị thường</t>
  </si>
  <si>
    <t xml:space="preserve">Vì chưa thỏa mản điều kiện --&gt; tái xác nhận 1 tuần --&gt; các bộ môn liên quan thống nhất để bải bỏ--&gt; tái họp </t>
  </si>
  <si>
    <t>*</t>
  </si>
  <si>
    <t>Nếu không phát sinh lưu xuất thì thông nhất các bộ môn và thực thi bãi bỏ ngoại quan</t>
  </si>
  <si>
    <t>HÌNH ẢNH XÁC NHẬN LẠI HÀNG LƯU XUẤT VÀ PHÁN ĐỊNH NHẦM ĐỐI VỚI MÁY NGOẠI QUAN ĐẾ CHỔI ĐIỆN HOÀN THÀNH</t>
  </si>
  <si>
    <t>NO</t>
  </si>
  <si>
    <t>HẠNG MỤC</t>
  </si>
  <si>
    <t>HÌNH ẢNH 01</t>
  </si>
  <si>
    <t>XÁC 
NHẬN OK</t>
  </si>
  <si>
    <t>XÁC 
NHẬN NG</t>
  </si>
  <si>
    <t>HÌNH ẢNH 02</t>
  </si>
  <si>
    <t>HÌNH ẢNH 03</t>
  </si>
  <si>
    <t>GHI CHÚ</t>
  </si>
  <si>
    <t>CHÂN TỤ ĐIỆN BỊ DÀI(2023-04-06)</t>
  </si>
  <si>
    <t>Trước: do nhân viên NQ khi xác nhận thi dùng tay bóp chân tụ -&gt; chân tụ lòi ra.
Sau: nhìn tự nhiên nếu không loi là ok</t>
  </si>
  <si>
    <t>OK</t>
  </si>
  <si>
    <t>CHẤT TRỢ HÀN DÍNH MỐI HÀN (2023-04-04)</t>
  </si>
  <si>
    <t xml:space="preserve">phần hàng chì phủ đều tất cả mối hàn, và chất trợ hàn mỏng có thể nhìn thấy mối hàn nên không ảnh hưởng đến chất lượng
Đã xác nhận KTTP và TP1 phán định ok </t>
  </si>
  <si>
    <t>BỤI CHÌ DÍNH TAY CHỔI ĐIỆN(2023-03-29)</t>
  </si>
  <si>
    <t xml:space="preserve">kết quả đo bụi chì là 0.1x0.09. phù hợp kết quả test của KTTP là &gt;0.21 nên phán định ok
</t>
  </si>
  <si>
    <t>LÕI FERRIT BỊ HỞ KHÔNG PHỦ HẾT KEO(2023-03-29)</t>
  </si>
  <si>
    <t>TP1 và KTTP phán định Ok. Đã giáo dục đến ĐT TP1</t>
  </si>
  <si>
    <t>MẺ CACBON VỊ TRÍ TIẾP XÚC(2023-03-27)</t>
  </si>
  <si>
    <t>vị trí mẻ nhỏ và ảnh hưởng đến tính năng nên phán định ok. KTTP sẽ thay đổi tiêu chuẩn lên 0.5x0.5
(giống như ngày 25-03)
do tiêu chuẩn chưa update kịp nên TP1 tạm thời đã giáo dục ĐT</t>
  </si>
  <si>
    <t>MẺ CACBON VỊ TRÍ TIẾP XÚC(2023-03-25)</t>
  </si>
  <si>
    <t xml:space="preserve">vị trí mẻ nhỏ và ảnh hưởng đến tính năng nên phán định ok. KTTP sẽ thay đổi tiêu chuẩn lên 0.5x0.5
</t>
  </si>
  <si>
    <t xml:space="preserve"> KHÁC (KEO DÍNH ĐK NGOÀI ĐÊ (2023-03-25)</t>
  </si>
  <si>
    <t xml:space="preserve">1.phán định vết keo nhỏ nên không ảnh hưởng.
2. hạng mục này không nằm trong DKQH ban đầu nên TP1 sẽ kiểm soát hạng mục này.
</t>
  </si>
  <si>
    <t>BUNG TỤ ĐIỆN (2023-03-25)</t>
  </si>
  <si>
    <t>1.do lệch tâm bộ gắp ra nên khuôn trung gian bị cấn vào chân tụ =&gt; đã tạo rãnh thoát để chân tụ không bị cấn cho dù bị lệch tâm.( theo dõi 10 lot ok thì ok)</t>
  </si>
  <si>
    <t>NG</t>
  </si>
  <si>
    <t>BỤI CHÌ (2023-03-23)</t>
  </si>
  <si>
    <t>do kích thước nhỏ đo ~0.08x0.09 mm nên phán định OK. KTTP sẽ update thay đổi tiêu chuẩn dựa vào khe hở AIR để nâng tiêu chuẩn =&gt; 1/4 sẽ hoàn tất đánh giá</t>
  </si>
  <si>
    <t>BUNG TỤ  (2023-03-22)</t>
  </si>
  <si>
    <t xml:space="preserve">do lệch tâm phần gắp ra trung gian bị lệch tâm=&gt; gây bung tụ
</t>
  </si>
  <si>
    <t>TRẦY ĐẾ   (2023-03-22)</t>
  </si>
  <si>
    <t>TP1 và KTTP xác nhận ok</t>
  </si>
  <si>
    <t>TỔNG HỢP TÌNH TRẠNG KIỂM XUẤT PHẾ PHẨM CỦA MÁY NGOẠI QUAN HÀN CHÌ ĐÊ  (AI)</t>
  </si>
  <si>
    <t>Lot</t>
  </si>
  <si>
    <t>Phế phẩm cuộn cảm (RAY 1)</t>
  </si>
  <si>
    <t>Phế phẩm cacbon tay chổi (RAY 2)</t>
  </si>
  <si>
    <t>Hàn phía chổi (RAY 3)</t>
  </si>
  <si>
    <t>Hàn phía chấu điện  (RAY 4)</t>
  </si>
  <si>
    <t>Đế vỏ nhỏ (RAY 5)</t>
  </si>
  <si>
    <t>Phế phẩm tụ điện (RAY 6)</t>
  </si>
  <si>
    <t>cong chấu điện (RAY 7)</t>
  </si>
  <si>
    <t>Bụi chì (RAY 8)</t>
  </si>
  <si>
    <t>phế phẩm khác (RAY 9)</t>
  </si>
  <si>
    <t>Tổng</t>
  </si>
  <si>
    <t>Thành phẩm</t>
  </si>
  <si>
    <t xml:space="preserve">CCSX </t>
  </si>
  <si>
    <t>LƯU XUẤT</t>
  </si>
  <si>
    <t>SLSX</t>
  </si>
  <si>
    <t>Tỉ lệ kiểm nhầm</t>
  </si>
  <si>
    <t>Phẩm công đoạn</t>
  </si>
  <si>
    <t>Lưu xuất</t>
  </si>
  <si>
    <t xml:space="preserve">OK </t>
  </si>
  <si>
    <t>TP</t>
  </si>
  <si>
    <t>CCSX</t>
  </si>
  <si>
    <t>HDX1720301</t>
  </si>
  <si>
    <t>HNX1720301</t>
  </si>
  <si>
    <t>HDX1720302</t>
  </si>
  <si>
    <t>HDX1720303</t>
  </si>
  <si>
    <t>HNX1720303</t>
  </si>
  <si>
    <t>HDX1720304</t>
  </si>
  <si>
    <t>HNX1720304</t>
  </si>
  <si>
    <t>HDX1720306</t>
  </si>
  <si>
    <t>HNX1720306</t>
  </si>
  <si>
    <t>HDX1720307</t>
  </si>
  <si>
    <t>HNX1720307</t>
  </si>
  <si>
    <t>HDX1720308</t>
  </si>
  <si>
    <t>HNX1720308</t>
  </si>
  <si>
    <t>HDX1720309</t>
  </si>
  <si>
    <t>HDX1720311</t>
  </si>
  <si>
    <t>HDX1720313</t>
  </si>
  <si>
    <t>HDX1720314</t>
  </si>
  <si>
    <t>HDX1720315</t>
  </si>
  <si>
    <t>+</t>
  </si>
  <si>
    <t>XÁC NHẬN OK</t>
  </si>
  <si>
    <t>XÁC NHẬN NG</t>
  </si>
  <si>
    <t>HÌNH ẢNH 04</t>
  </si>
  <si>
    <t>HÌNH ẢNH 05</t>
  </si>
  <si>
    <t>CHẤT TRỢ HÀN DÍNH PHẦN HÀN CHÌ</t>
  </si>
  <si>
    <t>HÀN CHÌ PHÍA TAY CHỔI CUỘN CẢM CHẤU ĐIỆN</t>
  </si>
  <si>
    <t xml:space="preserve">Dạng phế phẩm nguy hiểm nên 
cần kiểm xuất
TT máy đang kiểm xuất </t>
  </si>
  <si>
    <t>HÀN THỪA CHÌ PHÍA TAY CHỔI CUỘN CẢM CHẤU ĐIỆN</t>
  </si>
  <si>
    <t>HÀN CHÌ PHÍA TAY CHỔI CUỘN CẢM TỤ ĐIỆN</t>
  </si>
  <si>
    <t>KEO PHỦ MỘT PHẦN LÕI FERRIT</t>
  </si>
  <si>
    <t>CACBON MẺ, RẠN NỨT</t>
  </si>
  <si>
    <t>CAO CHÂN CUỘN CẢM</t>
  </si>
  <si>
    <t>Hạng mục này không nằm trong tiêu chuẩn mẫu ngoại quan dành cho máy ngoại quan đế chổi điện hoàn thành (YCM-413-21-067)
Hạng mục này không nằm trong hình mẫu giới hạn ngoại quan đế chổi điện hoàn thành (dành cho nhân viên thao tác - xác nhận công đoạn) (HM-D5-012*-V)</t>
  </si>
  <si>
    <t>TRẦY ĐẾ</t>
  </si>
  <si>
    <t>KEO DÍNH MẶT NGOÀI ĐẾ VỎ NHỎ</t>
  </si>
  <si>
    <t xml:space="preserve">Số lượng 
nhầm </t>
  </si>
  <si>
    <t>tỉ lệ nhầm</t>
  </si>
  <si>
    <t>Số lượng NG</t>
  </si>
  <si>
    <t>tỉ lệ NG</t>
  </si>
  <si>
    <t xml:space="preserve">Số lượng
 nhầm </t>
  </si>
  <si>
    <t>Kế hoạch đối ứng tình trạng kiểm xuất của máy ngoại quan ĐẾ HOÀN THÀNH RS656</t>
  </si>
  <si>
    <t>Thời  gian đào tạo</t>
  </si>
  <si>
    <t>Điểm vấn đề</t>
  </si>
  <si>
    <t xml:space="preserve">Nội dung đối ứng trung </t>
  </si>
  <si>
    <t>Nội dung đối đối ứng chi tiết</t>
  </si>
  <si>
    <t>Đảm trách</t>
  </si>
  <si>
    <t>Kế hoạch</t>
  </si>
  <si>
    <t>LT</t>
  </si>
  <si>
    <t>Hiện trạng</t>
  </si>
  <si>
    <t>Từ</t>
  </si>
  <si>
    <t>đến</t>
  </si>
  <si>
    <t xml:space="preserve">Tỉ lệ kiểm nhầm cao --&gt; do tiêu chuẩn phán định không thống nhất </t>
  </si>
  <si>
    <t>Tổng hợp hiện trạng các dạng phế phẩm máy kiểm xuất
Thảo luận thống nhất tiêu chuẩn mẫu</t>
  </si>
  <si>
    <t>Xác nhận làm rõ các dạng phê phẩm kiểm xuất --&gt; Tỉ lệ %</t>
  </si>
  <si>
    <t>Hiền</t>
  </si>
  <si>
    <t>KH</t>
  </si>
  <si>
    <t>TT</t>
  </si>
  <si>
    <t>Thảo luận thống nhất cùng các bộ môn vầ tiêu chuẩn</t>
  </si>
  <si>
    <t>TP, KTCT,BHCL,CCSX</t>
  </si>
  <si>
    <t>Cập nhật thay đổi tiêu chuẩn mẫu</t>
  </si>
  <si>
    <t>Cập nhật thay đổi tiêu chuẩn</t>
  </si>
  <si>
    <t>Cập nhật thay đối mẫu phù hợp với tiêu chuẩn</t>
  </si>
  <si>
    <t>TP1 Biểu</t>
  </si>
  <si>
    <t>Cập nhật chương trình theo tiêu chuẩn thay đổi</t>
  </si>
  <si>
    <t>Hiển (Hiền)</t>
  </si>
  <si>
    <t>Theo dõi lưu dộng đầu kì</t>
  </si>
  <si>
    <t xml:space="preserve">Theo dõi đố ứng lưu động đầu kì sau khi thay đổi </t>
  </si>
  <si>
    <t>Hiền (Việt)</t>
  </si>
  <si>
    <t>Phân tích đối ứng vấn đề phát sinh</t>
  </si>
  <si>
    <t>Test đánh giá đưa vào kĩ thuật AI</t>
  </si>
  <si>
    <t>Ngộ (Tấn)</t>
  </si>
  <si>
    <t>Nghiệm thu chương trình và đưa vào kĩ thuật AI</t>
  </si>
  <si>
    <t>Theo dõi lưu động đầu kì</t>
  </si>
  <si>
    <t>Hoàn tất lưu động đầu kì</t>
  </si>
  <si>
    <t>BHCL</t>
  </si>
  <si>
    <t>Tiêu chuẩn hóa cải thiện công đoạn</t>
  </si>
  <si>
    <t>Tổng hợp báo cáo bản D cải thiện công đoạn</t>
  </si>
  <si>
    <t xml:space="preserve">Xin công nhận bản cải thiện công đoạn </t>
  </si>
  <si>
    <t>Hằng</t>
  </si>
  <si>
    <t>Công nhận bản cải thiện công đoạn</t>
  </si>
  <si>
    <t>MMK</t>
  </si>
  <si>
    <t xml:space="preserve">Phát hành xin công nhận quản lí điểm thay đổi </t>
  </si>
  <si>
    <t xml:space="preserve">Công nhận bản quản lí điểm thay đổi </t>
  </si>
  <si>
    <t>Thay đổi tiêu chuẩn công đoạn ngoại quan</t>
  </si>
  <si>
    <t>Layout thực thi bãi bỏ nhân viên ngoại quan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</si>
</sst>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d"/>
    <numFmt numFmtId="165" formatCode="m/d;@"/>
    <numFmt numFmtId="166" formatCode="&quot;あと&quot;##&quot;日&quot;"/>
  </numFmts>
  <fonts count="36">
    <font>
      <sz val="11"/>
      <color theme="1"/>
      <name val="Calibri"/>
      <family val="3"/>
      <charset val="128"/>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Arial"/>
      <family val="2"/>
    </font>
    <font>
      <b/>
      <sz val="11"/>
      <color theme="1"/>
      <name val="Calibri"/>
      <family val="2"/>
      <scheme val="minor"/>
    </font>
    <font>
      <sz val="11"/>
      <color theme="1"/>
      <name val="Calibri"/>
      <family val="2"/>
      <charset val="128"/>
      <scheme val="minor"/>
    </font>
    <font>
      <sz val="11"/>
      <name val="Arial"/>
      <family val="2"/>
    </font>
    <font>
      <b/>
      <sz val="11"/>
      <color theme="1"/>
      <name val="Arial"/>
      <family val="2"/>
    </font>
    <font>
      <sz val="11"/>
      <color theme="1"/>
      <name val="ＭＳ Ｐ明朝"/>
      <family val="1"/>
      <charset val="128"/>
    </font>
    <font>
      <u/>
      <sz val="11"/>
      <color theme="10"/>
      <name val="Calibri"/>
      <family val="2"/>
      <scheme val="minor"/>
    </font>
    <font>
      <sz val="20"/>
      <color theme="1"/>
      <name val="Calibri"/>
      <family val="3"/>
      <charset val="128"/>
      <scheme val="minor"/>
    </font>
    <font>
      <b/>
      <sz val="22"/>
      <color theme="1"/>
      <name val="Arial"/>
      <family val="2"/>
    </font>
    <font>
      <sz val="12"/>
      <color theme="1"/>
      <name val="Arial"/>
      <family val="2"/>
    </font>
    <font>
      <sz val="16"/>
      <color theme="1"/>
      <name val="Arial"/>
      <family val="2"/>
    </font>
    <font>
      <b/>
      <sz val="16"/>
      <color theme="1"/>
      <name val="Arial"/>
      <family val="2"/>
    </font>
    <font>
      <b/>
      <sz val="20"/>
      <color theme="1"/>
      <name val="Arial"/>
      <family val="2"/>
    </font>
    <font>
      <b/>
      <sz val="14"/>
      <color theme="1"/>
      <name val="Calibri"/>
      <family val="3"/>
      <charset val="128"/>
      <scheme val="minor"/>
    </font>
    <font>
      <sz val="11"/>
      <color theme="1"/>
      <name val="Calibri"/>
      <family val="3"/>
      <charset val="128"/>
      <scheme val="minor"/>
    </font>
    <font>
      <b/>
      <sz val="14"/>
      <color theme="1"/>
      <name val="Arial"/>
      <family val="2"/>
    </font>
    <font>
      <sz val="14"/>
      <color theme="1"/>
      <name val="Arial"/>
      <family val="2"/>
    </font>
    <font>
      <sz val="16"/>
      <color theme="1"/>
      <name val="Calibri"/>
      <family val="3"/>
      <charset val="128"/>
      <scheme val="minor"/>
    </font>
    <font>
      <b/>
      <sz val="16"/>
      <color theme="1"/>
      <name val="Calibri"/>
      <family val="2"/>
      <scheme val="minor"/>
    </font>
    <font>
      <b/>
      <sz val="12"/>
      <color theme="1"/>
      <name val="Arial"/>
      <family val="2"/>
    </font>
    <font>
      <sz val="12"/>
      <color theme="1"/>
      <name val="Calibri"/>
      <family val="3"/>
      <charset val="128"/>
      <scheme val="minor"/>
    </font>
    <font>
      <sz val="8"/>
      <name val="Calibri"/>
      <family val="3"/>
      <charset val="128"/>
      <scheme val="minor"/>
    </font>
    <font>
      <sz val="26"/>
      <color theme="1"/>
      <name val="Calibri"/>
      <family val="3"/>
      <charset val="128"/>
      <scheme val="minor"/>
    </font>
    <font>
      <sz val="18"/>
      <color theme="1"/>
      <name val="Calibri"/>
      <family val="3"/>
      <charset val="128"/>
      <scheme val="minor"/>
    </font>
    <font>
      <sz val="11"/>
      <color rgb="FFFF0000"/>
      <name val="Calibri"/>
      <family val="2"/>
      <scheme val="minor"/>
    </font>
    <font>
      <sz val="11"/>
      <color theme="1"/>
      <name val="Wingdings"/>
      <charset val="2"/>
    </font>
    <font>
      <sz val="7"/>
      <color theme="1"/>
      <name val="Times New Roman"/>
      <family val="1"/>
    </font>
    <font>
      <sz val="11"/>
      <color rgb="FFFF0000"/>
      <name val="Wingdings"/>
      <charset val="2"/>
    </font>
    <font>
      <sz val="7"/>
      <color rgb="FFFF0000"/>
      <name val="Times New Roman"/>
      <family val="1"/>
    </font>
    <font>
      <b/>
      <sz val="26"/>
      <color rgb="FFFF0000"/>
      <name val="Calibri"/>
      <family val="2"/>
    </font>
  </fonts>
  <fills count="9">
    <fill>
      <patternFill patternType="none"/>
    </fill>
    <fill>
      <patternFill patternType="gray125"/>
    </fill>
    <fill>
      <patternFill patternType="solid">
        <fgColor rgb="FFFFFF00"/>
        <bgColor indexed="64"/>
      </patternFill>
    </fill>
    <fill>
      <patternFill patternType="solid">
        <fgColor theme="6" tint="0.79998168889431442"/>
        <bgColor indexed="64"/>
      </patternFill>
    </fill>
    <fill>
      <patternFill patternType="solid">
        <fgColor theme="0"/>
        <bgColor indexed="64"/>
      </patternFill>
    </fill>
    <fill>
      <patternFill patternType="solid">
        <fgColor theme="3" tint="0.79998168889431442"/>
        <bgColor indexed="64"/>
      </patternFill>
    </fill>
    <fill>
      <patternFill patternType="solid">
        <fgColor rgb="FFFFC000"/>
        <bgColor indexed="64"/>
      </patternFill>
    </fill>
    <fill>
      <patternFill patternType="solid">
        <fgColor theme="0" tint="-4.9989318521683403E-2"/>
        <bgColor indexed="64"/>
      </patternFill>
    </fill>
    <fill>
      <patternFill patternType="solid">
        <fgColor theme="5" tint="0.79998168889431442"/>
        <bgColor indexed="64"/>
      </patternFill>
    </fill>
  </fills>
  <borders count="21">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theme="0" tint="-0.499984740745262"/>
      </right>
      <top/>
      <bottom/>
      <diagonal/>
    </border>
    <border>
      <left style="thin">
        <color theme="0" tint="-0.499984740745262"/>
      </left>
      <right style="thin">
        <color theme="0" tint="-0.499984740745262"/>
      </right>
      <top/>
      <bottom/>
      <diagonal/>
    </border>
    <border>
      <left style="thin">
        <color theme="0" tint="-0.499984740745262"/>
      </left>
      <right/>
      <top/>
      <bottom/>
      <diagonal/>
    </border>
    <border>
      <left style="thin">
        <color indexed="64"/>
      </left>
      <right style="thin">
        <color indexed="64"/>
      </right>
      <top/>
      <bottom/>
      <diagonal/>
    </border>
    <border>
      <left style="thin">
        <color indexed="64"/>
      </left>
      <right style="thin">
        <color indexed="64"/>
      </right>
      <top style="thin">
        <color indexed="64"/>
      </top>
      <bottom style="thin">
        <color theme="0" tint="-0.499984740745262"/>
      </bottom>
      <diagonal/>
    </border>
    <border>
      <left style="thin">
        <color theme="0" tint="-0.499984740745262"/>
      </left>
      <right style="thin">
        <color theme="0" tint="-0.499984740745262"/>
      </right>
      <top style="thin">
        <color theme="0" tint="-0.499984740745262"/>
      </top>
      <bottom style="thin">
        <color theme="0" tint="-0.499984740745262"/>
      </bottom>
      <diagonal/>
    </border>
    <border>
      <left style="thin">
        <color indexed="64"/>
      </left>
      <right style="thin">
        <color indexed="64"/>
      </right>
      <top style="thin">
        <color theme="0" tint="-0.499984740745262"/>
      </top>
      <bottom style="thin">
        <color indexed="64"/>
      </bottom>
      <diagonal/>
    </border>
  </borders>
  <cellStyleXfs count="11">
    <xf numFmtId="0" fontId="0" fillId="0" borderId="0">
      <alignment vertical="center"/>
    </xf>
    <xf numFmtId="0" fontId="5" fillId="0" borderId="0"/>
    <xf numFmtId="0" fontId="5" fillId="0" borderId="0"/>
    <xf numFmtId="0" fontId="4" fillId="0" borderId="0"/>
    <xf numFmtId="0" fontId="8" fillId="0" borderId="0">
      <alignment vertical="center"/>
    </xf>
    <xf numFmtId="0" fontId="8" fillId="0" borderId="0">
      <alignment vertical="center"/>
    </xf>
    <xf numFmtId="0" fontId="3" fillId="0" borderId="0"/>
    <xf numFmtId="9" fontId="3" fillId="0" borderId="0" applyFont="0" applyFill="0" applyBorder="0" applyAlignment="0" applyProtection="0"/>
    <xf numFmtId="0" fontId="12" fillId="0" borderId="0" applyNumberFormat="0" applyFill="0" applyBorder="0" applyAlignment="0" applyProtection="0"/>
    <xf numFmtId="0" fontId="2" fillId="0" borderId="0"/>
    <xf numFmtId="9" fontId="20" fillId="0" borderId="0" applyFont="0" applyFill="0" applyBorder="0" applyAlignment="0" applyProtection="0"/>
  </cellStyleXfs>
  <cellXfs count="168">
    <xf numFmtId="0" fontId="0" fillId="0" borderId="0" xfId="0">
      <alignment vertical="center"/>
    </xf>
    <xf numFmtId="0" fontId="8" fillId="0" borderId="0" xfId="4" applyAlignment="1">
      <alignment horizontal="left" vertical="center"/>
    </xf>
    <xf numFmtId="0" fontId="8" fillId="0" borderId="0" xfId="5" applyAlignment="1">
      <alignment horizontal="left" vertical="center"/>
    </xf>
    <xf numFmtId="0" fontId="8" fillId="0" borderId="0" xfId="4">
      <alignment vertical="center"/>
    </xf>
    <xf numFmtId="0" fontId="8" fillId="3" borderId="9" xfId="4" applyFill="1" applyBorder="1">
      <alignment vertical="center"/>
    </xf>
    <xf numFmtId="0" fontId="8" fillId="3" borderId="11" xfId="4" applyFill="1" applyBorder="1">
      <alignment vertical="center"/>
    </xf>
    <xf numFmtId="164" fontId="8" fillId="0" borderId="14" xfId="4" applyNumberFormat="1" applyBorder="1">
      <alignment vertical="center"/>
    </xf>
    <xf numFmtId="164" fontId="8" fillId="0" borderId="15" xfId="4" applyNumberFormat="1" applyBorder="1">
      <alignment vertical="center"/>
    </xf>
    <xf numFmtId="164" fontId="8" fillId="2" borderId="15" xfId="4" applyNumberFormat="1" applyFill="1" applyBorder="1">
      <alignment vertical="center"/>
    </xf>
    <xf numFmtId="164" fontId="8" fillId="0" borderId="16" xfId="4" applyNumberFormat="1" applyBorder="1">
      <alignment vertical="center"/>
    </xf>
    <xf numFmtId="164" fontId="8" fillId="0" borderId="17" xfId="4" applyNumberFormat="1" applyBorder="1">
      <alignment vertical="center"/>
    </xf>
    <xf numFmtId="164" fontId="8" fillId="2" borderId="17" xfId="4" applyNumberFormat="1" applyFill="1" applyBorder="1">
      <alignment vertical="center"/>
    </xf>
    <xf numFmtId="0" fontId="9" fillId="3" borderId="12" xfId="4" applyFont="1" applyFill="1" applyBorder="1" applyAlignment="1">
      <alignment horizontal="left" vertical="top" wrapText="1" readingOrder="1"/>
    </xf>
    <xf numFmtId="0" fontId="8" fillId="4" borderId="12" xfId="4" applyFill="1" applyBorder="1">
      <alignment vertical="center"/>
    </xf>
    <xf numFmtId="0" fontId="8" fillId="4" borderId="18" xfId="4" applyFill="1" applyBorder="1" applyAlignment="1">
      <alignment horizontal="center" vertical="center"/>
    </xf>
    <xf numFmtId="165" fontId="8" fillId="4" borderId="18" xfId="4" applyNumberFormat="1" applyFill="1" applyBorder="1" applyAlignment="1">
      <alignment horizontal="center" vertical="center"/>
    </xf>
    <xf numFmtId="0" fontId="11" fillId="0" borderId="19" xfId="4" applyFont="1" applyBorder="1">
      <alignment vertical="center"/>
    </xf>
    <xf numFmtId="0" fontId="8" fillId="0" borderId="19" xfId="4" applyBorder="1">
      <alignment vertical="center"/>
    </xf>
    <xf numFmtId="0" fontId="8" fillId="2" borderId="19" xfId="4" applyFill="1" applyBorder="1">
      <alignment vertical="center"/>
    </xf>
    <xf numFmtId="0" fontId="9" fillId="3" borderId="13" xfId="4" applyFont="1" applyFill="1" applyBorder="1" applyAlignment="1">
      <alignment horizontal="left" vertical="top" wrapText="1" readingOrder="1"/>
    </xf>
    <xf numFmtId="0" fontId="8" fillId="4" borderId="13" xfId="4" applyFill="1" applyBorder="1">
      <alignment vertical="center"/>
    </xf>
    <xf numFmtId="0" fontId="8" fillId="4" borderId="20" xfId="4" applyFill="1" applyBorder="1" applyAlignment="1">
      <alignment horizontal="center" vertical="center"/>
    </xf>
    <xf numFmtId="165" fontId="8" fillId="4" borderId="20" xfId="4" applyNumberFormat="1" applyFill="1" applyBorder="1" applyAlignment="1">
      <alignment horizontal="center" vertical="center"/>
    </xf>
    <xf numFmtId="0" fontId="8" fillId="4" borderId="17" xfId="4" applyFill="1" applyBorder="1">
      <alignment vertical="center"/>
    </xf>
    <xf numFmtId="0" fontId="8" fillId="4" borderId="12" xfId="4" applyFill="1" applyBorder="1" applyAlignment="1">
      <alignment vertical="center" wrapText="1"/>
    </xf>
    <xf numFmtId="0" fontId="8" fillId="4" borderId="13" xfId="4" applyFill="1" applyBorder="1" applyAlignment="1">
      <alignment vertical="center" wrapText="1"/>
    </xf>
    <xf numFmtId="17" fontId="8" fillId="0" borderId="0" xfId="4" applyNumberFormat="1">
      <alignment vertical="center"/>
    </xf>
    <xf numFmtId="0" fontId="8" fillId="0" borderId="0" xfId="4" applyAlignment="1">
      <alignment vertical="center" wrapText="1"/>
    </xf>
    <xf numFmtId="0" fontId="9" fillId="2" borderId="12" xfId="4" applyFont="1" applyFill="1" applyBorder="1" applyAlignment="1">
      <alignment horizontal="left" vertical="top" wrapText="1" readingOrder="1"/>
    </xf>
    <xf numFmtId="0" fontId="8" fillId="2" borderId="12" xfId="4" applyFill="1" applyBorder="1" applyAlignment="1">
      <alignment vertical="center" wrapText="1"/>
    </xf>
    <xf numFmtId="0" fontId="8" fillId="2" borderId="18" xfId="4" applyFill="1" applyBorder="1" applyAlignment="1">
      <alignment horizontal="center" vertical="center"/>
    </xf>
    <xf numFmtId="165" fontId="8" fillId="2" borderId="18" xfId="4" applyNumberFormat="1" applyFill="1" applyBorder="1" applyAlignment="1">
      <alignment horizontal="center" vertical="center"/>
    </xf>
    <xf numFmtId="0" fontId="9" fillId="2" borderId="13" xfId="4" applyFont="1" applyFill="1" applyBorder="1" applyAlignment="1">
      <alignment horizontal="left" vertical="top" wrapText="1" readingOrder="1"/>
    </xf>
    <xf numFmtId="0" fontId="8" fillId="2" borderId="13" xfId="4" applyFill="1" applyBorder="1" applyAlignment="1">
      <alignment vertical="center" wrapText="1"/>
    </xf>
    <xf numFmtId="0" fontId="8" fillId="2" borderId="20" xfId="4" applyFill="1" applyBorder="1" applyAlignment="1">
      <alignment horizontal="center" vertical="center"/>
    </xf>
    <xf numFmtId="165" fontId="8" fillId="2" borderId="20" xfId="4" applyNumberFormat="1" applyFill="1" applyBorder="1" applyAlignment="1">
      <alignment horizontal="center" vertical="center"/>
    </xf>
    <xf numFmtId="0" fontId="8" fillId="0" borderId="4" xfId="4" applyBorder="1" applyAlignment="1">
      <alignment horizontal="center" vertical="center"/>
    </xf>
    <xf numFmtId="0" fontId="17" fillId="0" borderId="4" xfId="0" applyFont="1" applyBorder="1" applyAlignment="1">
      <alignment horizontal="center" vertical="center"/>
    </xf>
    <xf numFmtId="0" fontId="0" fillId="0" borderId="4" xfId="0" applyBorder="1">
      <alignment vertical="center"/>
    </xf>
    <xf numFmtId="0" fontId="19" fillId="0" borderId="4" xfId="0" applyFont="1" applyBorder="1" applyAlignment="1">
      <alignment horizontal="center" vertical="center"/>
    </xf>
    <xf numFmtId="0" fontId="22" fillId="5" borderId="4" xfId="0" applyFont="1" applyFill="1" applyBorder="1" applyAlignment="1">
      <alignment horizontal="center" vertical="center"/>
    </xf>
    <xf numFmtId="0" fontId="22" fillId="5" borderId="1" xfId="0" applyFont="1" applyFill="1" applyBorder="1" applyAlignment="1">
      <alignment horizontal="center" vertical="center"/>
    </xf>
    <xf numFmtId="10" fontId="22" fillId="5" borderId="4" xfId="10" applyNumberFormat="1" applyFont="1" applyFill="1" applyBorder="1" applyAlignment="1">
      <alignment horizontal="center" vertical="center"/>
    </xf>
    <xf numFmtId="0" fontId="17" fillId="5" borderId="12" xfId="0" applyFont="1" applyFill="1" applyBorder="1" applyAlignment="1">
      <alignment horizontal="center" vertical="center"/>
    </xf>
    <xf numFmtId="0" fontId="17" fillId="0" borderId="12" xfId="0" applyFont="1" applyBorder="1" applyAlignment="1">
      <alignment horizontal="center" vertical="center"/>
    </xf>
    <xf numFmtId="0" fontId="24" fillId="6" borderId="4" xfId="0" applyFont="1" applyFill="1" applyBorder="1" applyAlignment="1">
      <alignment horizontal="center" vertical="center"/>
    </xf>
    <xf numFmtId="0" fontId="24" fillId="0" borderId="4" xfId="0" applyFont="1" applyBorder="1" applyAlignment="1">
      <alignment horizontal="center" vertical="center"/>
    </xf>
    <xf numFmtId="0" fontId="17" fillId="5" borderId="5" xfId="0" applyFont="1" applyFill="1" applyBorder="1" applyAlignment="1">
      <alignment horizontal="center" vertical="center"/>
    </xf>
    <xf numFmtId="0" fontId="17" fillId="7" borderId="4" xfId="0" applyFont="1" applyFill="1" applyBorder="1" applyAlignment="1">
      <alignment horizontal="center" vertical="center"/>
    </xf>
    <xf numFmtId="0" fontId="24" fillId="7" borderId="4" xfId="0" applyFont="1" applyFill="1" applyBorder="1" applyAlignment="1">
      <alignment horizontal="center" vertical="center"/>
    </xf>
    <xf numFmtId="0" fontId="25" fillId="7" borderId="4" xfId="0" applyFont="1" applyFill="1" applyBorder="1" applyAlignment="1">
      <alignment horizontal="center" vertical="center"/>
    </xf>
    <xf numFmtId="0" fontId="15" fillId="7" borderId="4" xfId="0" applyFont="1" applyFill="1" applyBorder="1" applyAlignment="1">
      <alignment horizontal="center" vertical="center"/>
    </xf>
    <xf numFmtId="0" fontId="25" fillId="0" borderId="4" xfId="0" applyFont="1" applyBorder="1" applyAlignment="1">
      <alignment horizontal="center" vertical="center"/>
    </xf>
    <xf numFmtId="0" fontId="0" fillId="0" borderId="0" xfId="0" applyAlignment="1">
      <alignment horizontal="center" vertical="center"/>
    </xf>
    <xf numFmtId="0" fontId="23" fillId="0" borderId="4" xfId="0" applyFont="1" applyBorder="1" applyAlignment="1">
      <alignment horizontal="center" vertical="center"/>
    </xf>
    <xf numFmtId="0" fontId="23" fillId="0" borderId="0" xfId="0" applyFont="1" applyAlignment="1">
      <alignment horizontal="center" vertical="center"/>
    </xf>
    <xf numFmtId="0" fontId="23" fillId="0" borderId="12" xfId="0" applyFont="1" applyBorder="1" applyAlignment="1">
      <alignment horizontal="center" vertical="center"/>
    </xf>
    <xf numFmtId="0" fontId="13" fillId="0" borderId="0" xfId="0" applyFont="1" applyAlignment="1">
      <alignment horizontal="center" vertical="center"/>
    </xf>
    <xf numFmtId="0" fontId="23" fillId="7" borderId="4" xfId="0" applyFont="1" applyFill="1" applyBorder="1" applyAlignment="1">
      <alignment horizontal="center" vertical="center"/>
    </xf>
    <xf numFmtId="0" fontId="26" fillId="0" borderId="4" xfId="0" applyFont="1" applyBorder="1" applyAlignment="1">
      <alignment horizontal="center" vertical="center"/>
    </xf>
    <xf numFmtId="0" fontId="0" fillId="0" borderId="4" xfId="0" applyBorder="1" applyAlignment="1">
      <alignment horizontal="center" vertical="center"/>
    </xf>
    <xf numFmtId="9" fontId="0" fillId="0" borderId="0" xfId="10" applyFont="1" applyAlignment="1">
      <alignment horizontal="center" vertical="center"/>
    </xf>
    <xf numFmtId="10" fontId="25" fillId="7" borderId="4" xfId="10" applyNumberFormat="1" applyFont="1" applyFill="1" applyBorder="1" applyAlignment="1">
      <alignment horizontal="center" vertical="center"/>
    </xf>
    <xf numFmtId="0" fontId="17" fillId="0" borderId="12" xfId="0" applyFont="1" applyBorder="1" applyAlignment="1">
      <alignment horizontal="center" vertical="center" wrapText="1"/>
    </xf>
    <xf numFmtId="0" fontId="0" fillId="2" borderId="4" xfId="0" applyFill="1" applyBorder="1">
      <alignment vertical="center"/>
    </xf>
    <xf numFmtId="0" fontId="6" fillId="0" borderId="0" xfId="0" applyFont="1">
      <alignment vertical="center"/>
    </xf>
    <xf numFmtId="14" fontId="7" fillId="0" borderId="0" xfId="0" applyNumberFormat="1" applyFont="1" applyAlignment="1">
      <alignment horizontal="right" vertical="center" indent="5"/>
    </xf>
    <xf numFmtId="0" fontId="7" fillId="0" borderId="0" xfId="0" applyFont="1">
      <alignment vertical="center"/>
    </xf>
    <xf numFmtId="0" fontId="7" fillId="0" borderId="0" xfId="0" applyFont="1" applyAlignment="1">
      <alignment horizontal="left" vertical="center" indent="5"/>
    </xf>
    <xf numFmtId="0" fontId="31" fillId="0" borderId="0" xfId="0" applyFont="1" applyAlignment="1">
      <alignment horizontal="left" vertical="center" indent="5"/>
    </xf>
    <xf numFmtId="0" fontId="30" fillId="0" borderId="0" xfId="0" applyFont="1" applyAlignment="1">
      <alignment horizontal="left" vertical="center" indent="5"/>
    </xf>
    <xf numFmtId="0" fontId="33" fillId="0" borderId="0" xfId="0" applyFont="1" applyAlignment="1">
      <alignment horizontal="left" vertical="center" indent="5"/>
    </xf>
    <xf numFmtId="0" fontId="0" fillId="0" borderId="0" xfId="0" applyAlignment="1">
      <alignment horizontal="left" vertical="center"/>
    </xf>
    <xf numFmtId="0" fontId="0" fillId="0" borderId="0" xfId="0" applyAlignment="1">
      <alignment vertical="center" wrapText="1"/>
    </xf>
    <xf numFmtId="16" fontId="0" fillId="0" borderId="0" xfId="0" applyNumberFormat="1" applyAlignment="1">
      <alignment horizontal="left" vertical="center"/>
    </xf>
    <xf numFmtId="14" fontId="7" fillId="0" borderId="0" xfId="0" applyNumberFormat="1" applyFont="1" applyAlignment="1">
      <alignment horizontal="left" vertical="center" indent="5"/>
    </xf>
    <xf numFmtId="0" fontId="0" fillId="0" borderId="0" xfId="0" applyAlignment="1">
      <alignment horizontal="right" vertical="center"/>
    </xf>
    <xf numFmtId="0" fontId="35" fillId="0" borderId="0" xfId="0" applyFont="1">
      <alignment vertical="center"/>
    </xf>
    <xf numFmtId="0" fontId="0" fillId="0" borderId="17" xfId="0" applyBorder="1" applyAlignment="1">
      <alignment horizontal="center" vertical="center"/>
    </xf>
    <xf numFmtId="0" fontId="29" fillId="0" borderId="4" xfId="0" applyFont="1" applyBorder="1">
      <alignment vertical="center"/>
    </xf>
    <xf numFmtId="0" fontId="29" fillId="0" borderId="0" xfId="0" applyFont="1">
      <alignment vertical="center"/>
    </xf>
    <xf numFmtId="0" fontId="29" fillId="2" borderId="4" xfId="0" applyFont="1" applyFill="1" applyBorder="1">
      <alignment vertical="center"/>
    </xf>
    <xf numFmtId="0" fontId="29" fillId="6" borderId="4" xfId="0" applyFont="1" applyFill="1" applyBorder="1">
      <alignment vertical="center"/>
    </xf>
    <xf numFmtId="0" fontId="0" fillId="8" borderId="4" xfId="0" applyFill="1" applyBorder="1" applyAlignment="1">
      <alignment vertical="center" wrapText="1"/>
    </xf>
    <xf numFmtId="0" fontId="17" fillId="0" borderId="4" xfId="0" applyFont="1" applyBorder="1" applyAlignment="1">
      <alignment horizontal="center" vertical="center" wrapText="1"/>
    </xf>
    <xf numFmtId="0" fontId="23" fillId="0" borderId="0" xfId="0" applyFont="1">
      <alignment vertical="center"/>
    </xf>
    <xf numFmtId="0" fontId="0" fillId="0" borderId="12" xfId="0" applyBorder="1" applyAlignment="1">
      <alignment horizontal="center" vertical="center"/>
    </xf>
    <xf numFmtId="0" fontId="0" fillId="0" borderId="17" xfId="0" applyBorder="1" applyAlignment="1">
      <alignment horizontal="center" vertical="center"/>
    </xf>
    <xf numFmtId="0" fontId="0" fillId="0" borderId="13" xfId="0" applyBorder="1" applyAlignment="1">
      <alignment horizontal="center" vertical="center"/>
    </xf>
    <xf numFmtId="0" fontId="16" fillId="0" borderId="5" xfId="0" applyFont="1" applyBorder="1" applyAlignment="1">
      <alignment vertical="center" wrapText="1"/>
    </xf>
    <xf numFmtId="0" fontId="15" fillId="0" borderId="12" xfId="0" applyFont="1" applyBorder="1" applyAlignment="1">
      <alignment horizontal="center" vertical="center"/>
    </xf>
    <xf numFmtId="0" fontId="15" fillId="0" borderId="17" xfId="0" applyFont="1" applyBorder="1" applyAlignment="1">
      <alignment horizontal="center" vertical="center"/>
    </xf>
    <xf numFmtId="0" fontId="15" fillId="0" borderId="13" xfId="0" applyFont="1" applyBorder="1" applyAlignment="1">
      <alignment horizontal="center" vertical="center"/>
    </xf>
    <xf numFmtId="0" fontId="16" fillId="0" borderId="12" xfId="0" applyFont="1" applyBorder="1" applyAlignment="1">
      <alignment vertical="center" wrapText="1"/>
    </xf>
    <xf numFmtId="0" fontId="16" fillId="0" borderId="17" xfId="0" applyFont="1" applyBorder="1" applyAlignment="1">
      <alignment vertical="center" wrapText="1"/>
    </xf>
    <xf numFmtId="0" fontId="16" fillId="0" borderId="13" xfId="0" applyFont="1" applyBorder="1" applyAlignment="1">
      <alignment vertical="center" wrapText="1"/>
    </xf>
    <xf numFmtId="0" fontId="16" fillId="0" borderId="5" xfId="0" applyFont="1" applyBorder="1" applyAlignment="1">
      <alignment horizontal="center" vertical="center" wrapText="1"/>
    </xf>
    <xf numFmtId="0" fontId="16" fillId="0" borderId="6" xfId="0" applyFont="1" applyBorder="1" applyAlignment="1">
      <alignment horizontal="center" vertical="center"/>
    </xf>
    <xf numFmtId="0" fontId="16" fillId="0" borderId="7" xfId="0" applyFont="1" applyBorder="1" applyAlignment="1">
      <alignment horizontal="center" vertical="center"/>
    </xf>
    <xf numFmtId="0" fontId="16" fillId="0" borderId="8" xfId="0" applyFont="1" applyBorder="1" applyAlignment="1">
      <alignment horizontal="center" vertical="center"/>
    </xf>
    <xf numFmtId="0" fontId="16" fillId="0" borderId="9" xfId="0" applyFont="1" applyBorder="1" applyAlignment="1">
      <alignment horizontal="center" vertical="center"/>
    </xf>
    <xf numFmtId="0" fontId="16" fillId="0" borderId="11" xfId="0" applyFont="1" applyBorder="1" applyAlignment="1">
      <alignment horizontal="center" vertical="center"/>
    </xf>
    <xf numFmtId="0" fontId="18" fillId="0" borderId="10" xfId="0" applyFont="1" applyBorder="1" applyAlignment="1">
      <alignment horizontal="center" vertical="center"/>
    </xf>
    <xf numFmtId="0" fontId="17" fillId="0" borderId="4" xfId="0" applyFont="1" applyBorder="1" applyAlignment="1">
      <alignment horizontal="center" vertical="center"/>
    </xf>
    <xf numFmtId="0" fontId="16" fillId="0" borderId="5" xfId="0" applyFont="1" applyBorder="1" applyAlignment="1">
      <alignment horizontal="left" vertical="center" wrapText="1"/>
    </xf>
    <xf numFmtId="0" fontId="16" fillId="0" borderId="6" xfId="0" applyFont="1" applyBorder="1" applyAlignment="1">
      <alignment horizontal="left" vertical="center"/>
    </xf>
    <xf numFmtId="0" fontId="16" fillId="0" borderId="7" xfId="0" applyFont="1" applyBorder="1" applyAlignment="1">
      <alignment horizontal="left" vertical="center"/>
    </xf>
    <xf numFmtId="0" fontId="16" fillId="0" borderId="8" xfId="0" applyFont="1" applyBorder="1" applyAlignment="1">
      <alignment horizontal="left" vertical="center"/>
    </xf>
    <xf numFmtId="0" fontId="16" fillId="0" borderId="9" xfId="0" applyFont="1" applyBorder="1" applyAlignment="1">
      <alignment horizontal="left" vertical="center"/>
    </xf>
    <xf numFmtId="0" fontId="16" fillId="0" borderId="11" xfId="0" applyFont="1" applyBorder="1" applyAlignment="1">
      <alignment horizontal="left" vertical="center"/>
    </xf>
    <xf numFmtId="0" fontId="29" fillId="0" borderId="12" xfId="0" applyFont="1" applyBorder="1" applyAlignment="1">
      <alignment horizontal="center" vertical="center"/>
    </xf>
    <xf numFmtId="0" fontId="29" fillId="0" borderId="17" xfId="0" applyFont="1" applyBorder="1" applyAlignment="1">
      <alignment horizontal="center" vertical="center"/>
    </xf>
    <xf numFmtId="0" fontId="29" fillId="0" borderId="13" xfId="0" applyFont="1" applyBorder="1" applyAlignment="1">
      <alignment horizontal="center" vertical="center"/>
    </xf>
    <xf numFmtId="0" fontId="24" fillId="6" borderId="4" xfId="0" applyFont="1" applyFill="1" applyBorder="1" applyAlignment="1">
      <alignment horizontal="center" vertical="center"/>
    </xf>
    <xf numFmtId="0" fontId="24" fillId="6" borderId="12" xfId="0" applyFont="1" applyFill="1" applyBorder="1" applyAlignment="1">
      <alignment horizontal="center" vertical="center"/>
    </xf>
    <xf numFmtId="0" fontId="16" fillId="0" borderId="4" xfId="0" applyFont="1" applyBorder="1" applyAlignment="1">
      <alignment horizontal="center" vertical="center" wrapText="1"/>
    </xf>
    <xf numFmtId="0" fontId="16" fillId="0" borderId="4" xfId="0" applyFont="1" applyBorder="1" applyAlignment="1">
      <alignment horizontal="center" vertical="center"/>
    </xf>
    <xf numFmtId="0" fontId="14" fillId="0" borderId="9" xfId="0" applyFont="1" applyBorder="1" applyAlignment="1">
      <alignment horizontal="center" vertical="center"/>
    </xf>
    <xf numFmtId="0" fontId="14" fillId="0" borderId="10" xfId="0" applyFont="1" applyBorder="1" applyAlignment="1">
      <alignment horizontal="center" vertical="center"/>
    </xf>
    <xf numFmtId="0" fontId="21" fillId="0" borderId="4" xfId="0" applyFont="1" applyBorder="1" applyAlignment="1">
      <alignment horizontal="center" vertical="center"/>
    </xf>
    <xf numFmtId="0" fontId="29" fillId="0" borderId="8" xfId="0" applyFont="1" applyBorder="1" applyAlignment="1">
      <alignment horizontal="center" vertical="center"/>
    </xf>
    <xf numFmtId="0" fontId="28" fillId="0" borderId="0" xfId="0" applyFont="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14" fillId="0" borderId="4" xfId="0" applyFont="1" applyBorder="1" applyAlignment="1">
      <alignment horizontal="center" vertical="center" wrapText="1"/>
    </xf>
    <xf numFmtId="0" fontId="14" fillId="0" borderId="4" xfId="0" applyFont="1" applyBorder="1" applyAlignment="1">
      <alignment horizontal="center" vertical="center"/>
    </xf>
    <xf numFmtId="0" fontId="14" fillId="0" borderId="1" xfId="0" applyFont="1" applyBorder="1" applyAlignment="1">
      <alignment horizontal="center" vertical="center" wrapText="1"/>
    </xf>
    <xf numFmtId="0" fontId="14" fillId="0" borderId="2" xfId="0" applyFont="1" applyBorder="1" applyAlignment="1">
      <alignment horizontal="center" vertical="center" wrapText="1"/>
    </xf>
    <xf numFmtId="0" fontId="14" fillId="0" borderId="3" xfId="0" applyFont="1" applyBorder="1" applyAlignment="1">
      <alignment horizontal="center" vertical="center" wrapText="1"/>
    </xf>
    <xf numFmtId="0" fontId="6" fillId="0" borderId="0" xfId="0" applyFont="1" applyAlignment="1">
      <alignment horizontal="center" vertical="center"/>
    </xf>
    <xf numFmtId="0" fontId="12" fillId="0" borderId="10" xfId="8" applyBorder="1" applyAlignment="1">
      <alignment horizontal="center" vertical="center"/>
    </xf>
    <xf numFmtId="0" fontId="8" fillId="0" borderId="4" xfId="4" applyBorder="1" applyAlignment="1">
      <alignment horizontal="center" vertical="center"/>
    </xf>
    <xf numFmtId="0" fontId="8" fillId="3" borderId="12" xfId="4" applyFill="1" applyBorder="1" applyAlignment="1">
      <alignment horizontal="center" vertical="center" wrapText="1"/>
    </xf>
    <xf numFmtId="0" fontId="8" fillId="3" borderId="13" xfId="4" applyFill="1" applyBorder="1" applyAlignment="1">
      <alignment horizontal="center" vertical="center" wrapText="1"/>
    </xf>
    <xf numFmtId="0" fontId="8" fillId="3" borderId="12" xfId="4" applyFill="1" applyBorder="1" applyAlignment="1">
      <alignment horizontal="center" vertical="center"/>
    </xf>
    <xf numFmtId="0" fontId="8" fillId="3" borderId="13" xfId="4" applyFill="1" applyBorder="1" applyAlignment="1">
      <alignment horizontal="center" vertical="center"/>
    </xf>
    <xf numFmtId="0" fontId="8" fillId="3" borderId="5" xfId="4" applyFill="1" applyBorder="1" applyAlignment="1">
      <alignment horizontal="center" vertical="center"/>
    </xf>
    <xf numFmtId="0" fontId="8" fillId="3" borderId="6" xfId="4" applyFill="1" applyBorder="1" applyAlignment="1">
      <alignment horizontal="center" vertical="center"/>
    </xf>
    <xf numFmtId="0" fontId="7" fillId="3" borderId="5" xfId="5" applyFont="1" applyFill="1" applyBorder="1" applyAlignment="1">
      <alignment horizontal="center" vertical="center"/>
    </xf>
    <xf numFmtId="0" fontId="7" fillId="3" borderId="7" xfId="5" applyFont="1" applyFill="1" applyBorder="1" applyAlignment="1">
      <alignment horizontal="center" vertical="center"/>
    </xf>
    <xf numFmtId="17" fontId="8" fillId="0" borderId="0" xfId="4" applyNumberFormat="1" applyAlignment="1">
      <alignment horizontal="center" vertical="center"/>
    </xf>
    <xf numFmtId="0" fontId="8" fillId="0" borderId="0" xfId="4" applyAlignment="1">
      <alignment horizontal="center" vertical="center"/>
    </xf>
    <xf numFmtId="0" fontId="6" fillId="0" borderId="4" xfId="4" applyFont="1" applyBorder="1" applyAlignment="1">
      <alignment horizontal="left" vertical="center" wrapText="1"/>
    </xf>
    <xf numFmtId="0" fontId="8" fillId="0" borderId="12" xfId="4" applyBorder="1" applyAlignment="1">
      <alignment horizontal="center" vertical="center" wrapText="1"/>
    </xf>
    <xf numFmtId="0" fontId="8" fillId="0" borderId="17" xfId="4" applyBorder="1" applyAlignment="1">
      <alignment horizontal="center" vertical="center" wrapText="1"/>
    </xf>
    <xf numFmtId="0" fontId="8" fillId="0" borderId="13" xfId="4" applyBorder="1" applyAlignment="1">
      <alignment horizontal="center" vertical="center" wrapText="1"/>
    </xf>
    <xf numFmtId="166" fontId="10" fillId="4" borderId="12" xfId="9" applyNumberFormat="1" applyFont="1" applyFill="1" applyBorder="1" applyAlignment="1">
      <alignment horizontal="center" vertical="center" wrapText="1"/>
    </xf>
    <xf numFmtId="166" fontId="10" fillId="4" borderId="13" xfId="9" applyNumberFormat="1" applyFont="1" applyFill="1" applyBorder="1" applyAlignment="1">
      <alignment horizontal="center" vertical="center" wrapText="1"/>
    </xf>
    <xf numFmtId="17" fontId="8" fillId="0" borderId="4" xfId="4" quotePrefix="1" applyNumberFormat="1" applyBorder="1" applyAlignment="1">
      <alignment horizontal="center" vertical="center"/>
    </xf>
    <xf numFmtId="17" fontId="8" fillId="0" borderId="1" xfId="4" applyNumberFormat="1" applyBorder="1" applyAlignment="1">
      <alignment horizontal="center" vertical="center"/>
    </xf>
    <xf numFmtId="17" fontId="8" fillId="0" borderId="2" xfId="4" applyNumberFormat="1" applyBorder="1" applyAlignment="1">
      <alignment horizontal="center" vertical="center"/>
    </xf>
    <xf numFmtId="17" fontId="8" fillId="0" borderId="3" xfId="4" applyNumberFormat="1" applyBorder="1" applyAlignment="1">
      <alignment horizontal="center" vertical="center"/>
    </xf>
    <xf numFmtId="17" fontId="8" fillId="0" borderId="7" xfId="4" applyNumberFormat="1" applyBorder="1" applyAlignment="1">
      <alignment horizontal="center" vertical="center"/>
    </xf>
    <xf numFmtId="0" fontId="8" fillId="0" borderId="12" xfId="4" applyBorder="1" applyAlignment="1">
      <alignment horizontal="center" vertical="center"/>
    </xf>
    <xf numFmtId="0" fontId="8" fillId="0" borderId="17" xfId="4" applyBorder="1" applyAlignment="1">
      <alignment horizontal="center" vertical="center"/>
    </xf>
    <xf numFmtId="0" fontId="8" fillId="0" borderId="13" xfId="4" applyBorder="1" applyAlignment="1">
      <alignment horizontal="center" vertical="center"/>
    </xf>
    <xf numFmtId="166" fontId="10" fillId="2" borderId="12" xfId="9" applyNumberFormat="1" applyFont="1" applyFill="1" applyBorder="1" applyAlignment="1">
      <alignment horizontal="center" vertical="center" wrapText="1"/>
    </xf>
    <xf numFmtId="166" fontId="10" fillId="2" borderId="13" xfId="9" applyNumberFormat="1" applyFont="1" applyFill="1" applyBorder="1" applyAlignment="1">
      <alignment horizontal="center" vertical="center" wrapText="1"/>
    </xf>
    <xf numFmtId="0" fontId="1" fillId="0" borderId="0" xfId="0" applyFont="1" applyAlignment="1">
      <alignment horizontal="left" vertical="center" indent="5"/>
    </xf>
    <xf numFmtId="0" fontId="16" fillId="0" borderId="6" xfId="0" applyFont="1" applyBorder="1" applyAlignment="1">
      <alignment vertical="center"/>
    </xf>
    <xf numFmtId="0" fontId="16" fillId="0" borderId="7" xfId="0" applyFont="1" applyBorder="1" applyAlignment="1">
      <alignment vertical="center"/>
    </xf>
    <xf numFmtId="0" fontId="16" fillId="0" borderId="8" xfId="0" applyFont="1" applyBorder="1" applyAlignment="1">
      <alignment vertical="center"/>
    </xf>
    <xf numFmtId="0" fontId="16" fillId="0" borderId="9" xfId="0" applyFont="1" applyBorder="1" applyAlignment="1">
      <alignment vertical="center"/>
    </xf>
    <xf numFmtId="0" fontId="16" fillId="0" borderId="11" xfId="0" applyFont="1" applyBorder="1" applyAlignment="1">
      <alignment vertical="center"/>
    </xf>
  </cellXfs>
  <cellStyles count="11">
    <cellStyle name="Hyperlink 2" xfId="8" xr:uid="{E7E5C4D7-166D-46EC-A4BB-C76E0670E62B}"/>
    <cellStyle name="Normal" xfId="0" builtinId="0"/>
    <cellStyle name="Normal 2" xfId="1" xr:uid="{1B05197C-593C-4E29-8100-06850D78990D}"/>
    <cellStyle name="Normal 2 2" xfId="6" xr:uid="{74F99085-C42C-4F1C-AEDE-A4E96C459477}"/>
    <cellStyle name="Normal 2 2 2" xfId="9" xr:uid="{0109CFFA-B530-4910-B350-09353D7B8CE1}"/>
    <cellStyle name="Normal 2 7" xfId="2" xr:uid="{56B0B945-9CF7-44E8-89CE-3E8A21795401}"/>
    <cellStyle name="Normal 3 2" xfId="3" xr:uid="{57E79C00-22A4-4AB8-9AFE-F9F86B3246E7}"/>
    <cellStyle name="Normal 4" xfId="4" xr:uid="{C7D97EA4-D574-4C31-AFA1-7C62E89DFC68}"/>
    <cellStyle name="Normal 4 2" xfId="5" xr:uid="{3AD6A05B-5690-43AA-AA6B-F457570A86FF}"/>
    <cellStyle name="Percent" xfId="10" builtinId="5"/>
    <cellStyle name="Percent 2" xfId="7" xr:uid="{65DADEDD-FC18-4282-AD88-A96F756F6CD7}"/>
  </cellStyles>
  <dxfs count="23">
    <dxf>
      <fill>
        <patternFill>
          <bgColor theme="9" tint="0.39994506668294322"/>
        </patternFill>
      </fill>
    </dxf>
    <dxf>
      <fill>
        <patternFill>
          <bgColor theme="1" tint="0.499984740745262"/>
        </patternFill>
      </fill>
    </dxf>
    <dxf>
      <fill>
        <patternFill>
          <bgColor theme="9" tint="0.39994506668294322"/>
        </patternFill>
      </fill>
    </dxf>
    <dxf>
      <fill>
        <patternFill>
          <bgColor theme="1" tint="0.499984740745262"/>
        </patternFill>
      </fill>
    </dxf>
    <dxf>
      <fill>
        <patternFill>
          <bgColor theme="9" tint="0.39994506668294322"/>
        </patternFill>
      </fill>
    </dxf>
    <dxf>
      <fill>
        <patternFill>
          <bgColor theme="1" tint="0.499984740745262"/>
        </patternFill>
      </fill>
    </dxf>
    <dxf>
      <fill>
        <patternFill>
          <bgColor theme="9" tint="0.39994506668294322"/>
        </patternFill>
      </fill>
    </dxf>
    <dxf>
      <fill>
        <patternFill>
          <bgColor theme="1" tint="0.499984740745262"/>
        </patternFill>
      </fill>
    </dxf>
    <dxf>
      <fill>
        <patternFill>
          <bgColor theme="0" tint="-0.24994659260841701"/>
        </patternFill>
      </fill>
    </dxf>
    <dxf>
      <fill>
        <patternFill>
          <bgColor theme="0" tint="-0.24994659260841701"/>
        </patternFill>
      </fill>
      <border>
        <left style="dashed">
          <color indexed="64"/>
        </left>
        <right style="dashed">
          <color indexed="64"/>
        </right>
        <top style="dashed">
          <color indexed="64"/>
        </top>
        <bottom style="dashed">
          <color indexed="64"/>
        </bottom>
      </border>
    </dxf>
    <dxf>
      <font>
        <condense val="0"/>
        <extend val="0"/>
        <color rgb="FF9C0006"/>
      </font>
      <fill>
        <patternFill>
          <bgColor rgb="FFFFC7CE"/>
        </patternFill>
      </fill>
    </dxf>
    <dxf>
      <fill>
        <patternFill>
          <bgColor theme="0" tint="-0.24994659260841701"/>
        </patternFill>
      </fill>
    </dxf>
    <dxf>
      <fill>
        <patternFill>
          <bgColor theme="0" tint="-0.24994659260841701"/>
        </patternFill>
      </fill>
      <border>
        <left style="dashed">
          <color indexed="64"/>
        </left>
        <right style="dashed">
          <color indexed="64"/>
        </right>
        <top style="dashed">
          <color indexed="64"/>
        </top>
        <bottom style="dashed">
          <color indexed="64"/>
        </bottom>
      </border>
    </dxf>
    <dxf>
      <font>
        <condense val="0"/>
        <extend val="0"/>
        <color rgb="FF9C0006"/>
      </font>
      <fill>
        <patternFill>
          <bgColor rgb="FFFFC7CE"/>
        </patternFill>
      </fill>
    </dxf>
    <dxf>
      <fill>
        <patternFill>
          <bgColor theme="0" tint="-0.24994659260841701"/>
        </patternFill>
      </fill>
    </dxf>
    <dxf>
      <fill>
        <patternFill>
          <bgColor theme="0" tint="-0.24994659260841701"/>
        </patternFill>
      </fill>
      <border>
        <left style="dashed">
          <color indexed="64"/>
        </left>
        <right style="dashed">
          <color indexed="64"/>
        </right>
        <top style="dashed">
          <color indexed="64"/>
        </top>
        <bottom style="dashed">
          <color indexed="64"/>
        </bottom>
      </border>
    </dxf>
    <dxf>
      <font>
        <condense val="0"/>
        <extend val="0"/>
        <color rgb="FF9C0006"/>
      </font>
      <fill>
        <patternFill>
          <bgColor rgb="FFFFC7CE"/>
        </patternFill>
      </fill>
    </dxf>
    <dxf>
      <fill>
        <patternFill>
          <bgColor theme="0" tint="-0.24994659260841701"/>
        </patternFill>
      </fill>
    </dxf>
    <dxf>
      <fill>
        <patternFill>
          <bgColor theme="0" tint="-0.24994659260841701"/>
        </patternFill>
      </fill>
      <border>
        <left style="dashed">
          <color indexed="64"/>
        </left>
        <right style="dashed">
          <color indexed="64"/>
        </right>
        <top style="dashed">
          <color indexed="64"/>
        </top>
        <bottom style="dashed">
          <color indexed="64"/>
        </bottom>
      </border>
    </dxf>
    <dxf>
      <font>
        <condense val="0"/>
        <extend val="0"/>
        <color rgb="FF9C0006"/>
      </font>
      <fill>
        <patternFill>
          <bgColor rgb="FFFFC7CE"/>
        </patternFill>
      </fill>
    </dxf>
    <dxf>
      <fill>
        <patternFill>
          <bgColor theme="0" tint="-0.24994659260841701"/>
        </patternFill>
      </fill>
    </dxf>
    <dxf>
      <fill>
        <patternFill>
          <bgColor theme="0" tint="-0.24994659260841701"/>
        </patternFill>
      </fill>
      <border>
        <left style="dashed">
          <color indexed="64"/>
        </left>
        <right style="dashed">
          <color indexed="64"/>
        </right>
        <top style="dashed">
          <color indexed="64"/>
        </top>
        <bottom style="dashed">
          <color indexed="64"/>
        </bottom>
      </border>
    </dxf>
    <dxf>
      <font>
        <condense val="0"/>
        <extend val="0"/>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externalLink" Target="externalLinks/externalLink6.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externalLink" Target="externalLinks/externalLink5.xml"/><Relationship Id="rId17" Type="http://schemas.openxmlformats.org/officeDocument/2006/relationships/externalLink" Target="externalLinks/externalLink10.xml"/><Relationship Id="rId2" Type="http://schemas.openxmlformats.org/officeDocument/2006/relationships/worksheet" Target="worksheets/sheet2.xml"/><Relationship Id="rId16" Type="http://schemas.openxmlformats.org/officeDocument/2006/relationships/externalLink" Target="externalLinks/externalLink9.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4.xml"/><Relationship Id="rId5" Type="http://schemas.openxmlformats.org/officeDocument/2006/relationships/worksheet" Target="worksheets/sheet5.xml"/><Relationship Id="rId15" Type="http://schemas.openxmlformats.org/officeDocument/2006/relationships/externalLink" Target="externalLinks/externalLink8.xml"/><Relationship Id="rId10" Type="http://schemas.openxmlformats.org/officeDocument/2006/relationships/externalLink" Target="externalLinks/externalLink3.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externalLink" Target="externalLinks/externalLink2.xml"/><Relationship Id="rId14" Type="http://schemas.openxmlformats.org/officeDocument/2006/relationships/externalLink" Target="externalLinks/externalLink7.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r>
              <a:rPr lang="en-US" sz="2400" b="1"/>
              <a:t>TÌNH</a:t>
            </a:r>
            <a:r>
              <a:rPr lang="en-US" sz="2400" b="1" baseline="0"/>
              <a:t> TRẠNG KIỂM XUẤT CỦA THIẾT BỊ NGOẠI QUAN HÀN CHÌ ĐẾ A17</a:t>
            </a:r>
            <a:endParaRPr lang="en-US" sz="2400" b="1"/>
          </a:p>
        </c:rich>
      </c:tx>
      <c:overlay val="0"/>
      <c:spPr>
        <a:noFill/>
        <a:ln>
          <a:noFill/>
        </a:ln>
        <a:effectLst/>
      </c:spPr>
      <c:txPr>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6.7218465588865309E-2"/>
          <c:y val="0.11820176970427537"/>
          <c:w val="0.90605400643803369"/>
          <c:h val="0.74278796671042091"/>
        </c:manualLayout>
      </c:layout>
      <c:barChart>
        <c:barDir val="col"/>
        <c:grouping val="clustered"/>
        <c:varyColors val="0"/>
        <c:ser>
          <c:idx val="0"/>
          <c:order val="0"/>
          <c:tx>
            <c:strRef>
              <c:f>'Tổng hợp'!$BJ$3:$BJ$4</c:f>
              <c:strCache>
                <c:ptCount val="2"/>
                <c:pt idx="0">
                  <c:v>SLSX</c:v>
                </c:pt>
                <c:pt idx="1">
                  <c:v>NG</c:v>
                </c:pt>
              </c:strCache>
            </c:strRef>
          </c:tx>
          <c:spPr>
            <a:solidFill>
              <a:schemeClr val="accent1"/>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hợp'!$BJ$5:$BJ$23</c:f>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extLst>
            <c:ext xmlns:c16="http://schemas.microsoft.com/office/drawing/2014/chart" uri="{C3380CC4-5D6E-409C-BE32-E72D297353CC}">
              <c16:uniqueId val="{00000000-E435-433D-BB2E-C2CBAD114E01}"/>
            </c:ext>
          </c:extLst>
        </c:ser>
        <c:dLbls>
          <c:showLegendKey val="0"/>
          <c:showVal val="0"/>
          <c:showCatName val="0"/>
          <c:showSerName val="0"/>
          <c:showPercent val="0"/>
          <c:showBubbleSize val="0"/>
        </c:dLbls>
        <c:gapWidth val="219"/>
        <c:axId val="718536792"/>
        <c:axId val="718537120"/>
      </c:barChart>
      <c:lineChart>
        <c:grouping val="standard"/>
        <c:varyColors val="0"/>
        <c:ser>
          <c:idx val="1"/>
          <c:order val="1"/>
          <c:tx>
            <c:strRef>
              <c:f>'Tổng hợp'!$BK$3:$BK$4</c:f>
              <c:strCache>
                <c:ptCount val="2"/>
                <c:pt idx="0">
                  <c:v>Tỉ lệ kiểm nhầm</c:v>
                </c:pt>
                <c:pt idx="1">
                  <c:v>TP</c:v>
                </c:pt>
              </c:strCache>
            </c:strRef>
          </c:tx>
          <c:spPr>
            <a:ln w="57150" cap="rnd">
              <a:solidFill>
                <a:schemeClr val="accent2"/>
              </a:solidFill>
              <a:round/>
            </a:ln>
            <a:effectLst/>
          </c:spPr>
          <c:marker>
            <c:symbol val="none"/>
          </c:marker>
          <c:val>
            <c:numRef>
              <c:f>'Tổng hợp'!$BK$5:$BK$23</c:f>
              <c:numCache>
                <c:formatCode>0.00%</c:formatCode>
                <c:ptCount val="19"/>
                <c:pt idx="0">
                  <c:v>1.5571348718358221E-2</c:v>
                </c:pt>
                <c:pt idx="1">
                  <c:v>1.5339233038348082E-2</c:v>
                </c:pt>
                <c:pt idx="2">
                  <c:v>1.6512942576614103E-2</c:v>
                </c:pt>
                <c:pt idx="3">
                  <c:v>1.8149383386333668E-2</c:v>
                </c:pt>
                <c:pt idx="4">
                  <c:v>1.7185451031817241E-2</c:v>
                </c:pt>
                <c:pt idx="5">
                  <c:v>1.7925040738728953E-2</c:v>
                </c:pt>
                <c:pt idx="6">
                  <c:v>1.7036477296146185E-2</c:v>
                </c:pt>
                <c:pt idx="7">
                  <c:v>1.6572709366297629E-2</c:v>
                </c:pt>
                <c:pt idx="8">
                  <c:v>1.8270676691729323E-2</c:v>
                </c:pt>
                <c:pt idx="9">
                  <c:v>1.8707129494907503E-2</c:v>
                </c:pt>
                <c:pt idx="10">
                  <c:v>2.3955223880597017E-2</c:v>
                </c:pt>
                <c:pt idx="11">
                  <c:v>2.2648902821316614E-2</c:v>
                </c:pt>
                <c:pt idx="12">
                  <c:v>2.3582089552238807E-2</c:v>
                </c:pt>
                <c:pt idx="14">
                  <c:v>5.0962627406568517E-3</c:v>
                </c:pt>
                <c:pt idx="15">
                  <c:v>5.3911321377489276E-3</c:v>
                </c:pt>
                <c:pt idx="16">
                  <c:v>7.2769953051643197E-3</c:v>
                </c:pt>
                <c:pt idx="17">
                  <c:v>3.6024844720496892E-3</c:v>
                </c:pt>
                <c:pt idx="18">
                  <c:v>8.8235294117647058E-3</c:v>
                </c:pt>
              </c:numCache>
            </c:numRef>
          </c:val>
          <c:smooth val="0"/>
          <c:extLst>
            <c:ext xmlns:c16="http://schemas.microsoft.com/office/drawing/2014/chart" uri="{C3380CC4-5D6E-409C-BE32-E72D297353CC}">
              <c16:uniqueId val="{00000001-E435-433D-BB2E-C2CBAD114E01}"/>
            </c:ext>
          </c:extLst>
        </c:ser>
        <c:ser>
          <c:idx val="2"/>
          <c:order val="2"/>
          <c:tx>
            <c:strRef>
              <c:f>'Tổng hợp'!$BL$3:$BL$4</c:f>
              <c:strCache>
                <c:ptCount val="2"/>
                <c:pt idx="0">
                  <c:v>Tỉ lệ kiểm nhầm</c:v>
                </c:pt>
                <c:pt idx="1">
                  <c:v>CCSX</c:v>
                </c:pt>
              </c:strCache>
            </c:strRef>
          </c:tx>
          <c:spPr>
            <a:ln w="28575" cap="rnd">
              <a:solidFill>
                <a:schemeClr val="accent3"/>
              </a:solidFill>
              <a:round/>
            </a:ln>
            <a:effectLst/>
          </c:spPr>
          <c:marker>
            <c:symbol val="none"/>
          </c:marker>
          <c:val>
            <c:numRef>
              <c:f>'Tổng hợp'!$BL$5:$BL$23</c:f>
              <c:numCache>
                <c:formatCode>General</c:formatCode>
                <c:ptCount val="19"/>
                <c:pt idx="14" formatCode="0.00%">
                  <c:v>4.5300113250283129E-3</c:v>
                </c:pt>
                <c:pt idx="15" formatCode="0.00%">
                  <c:v>5.1710859280448898E-3</c:v>
                </c:pt>
                <c:pt idx="16" formatCode="0.00%">
                  <c:v>7.0422535211267607E-3</c:v>
                </c:pt>
                <c:pt idx="17" formatCode="0.00%">
                  <c:v>3.6024844720496892E-3</c:v>
                </c:pt>
                <c:pt idx="18" formatCode="0.00%">
                  <c:v>8.8235294117647058E-3</c:v>
                </c:pt>
              </c:numCache>
            </c:numRef>
          </c:val>
          <c:smooth val="0"/>
          <c:extLst>
            <c:ext xmlns:c16="http://schemas.microsoft.com/office/drawing/2014/chart" uri="{C3380CC4-5D6E-409C-BE32-E72D297353CC}">
              <c16:uniqueId val="{00000002-E435-433D-BB2E-C2CBAD114E01}"/>
            </c:ext>
          </c:extLst>
        </c:ser>
        <c:ser>
          <c:idx val="3"/>
          <c:order val="3"/>
          <c:tx>
            <c:strRef>
              <c:f>'Tổng hợp'!$BM$3:$BM$4</c:f>
              <c:strCache>
                <c:ptCount val="2"/>
                <c:pt idx="0">
                  <c:v>Phẩm công đoạn</c:v>
                </c:pt>
                <c:pt idx="1">
                  <c:v>TP</c:v>
                </c:pt>
              </c:strCache>
            </c:strRef>
          </c:tx>
          <c:spPr>
            <a:ln w="28575" cap="rnd">
              <a:solidFill>
                <a:schemeClr val="accent4"/>
              </a:solidFill>
              <a:round/>
            </a:ln>
            <a:effectLst/>
          </c:spPr>
          <c:marker>
            <c:symbol val="none"/>
          </c:marker>
          <c:val>
            <c:numRef>
              <c:f>'Tổng hợp'!$BM$5:$BM$23</c:f>
              <c:numCache>
                <c:formatCode>0.00%</c:formatCode>
                <c:ptCount val="19"/>
                <c:pt idx="0">
                  <c:v>0.13431286432963346</c:v>
                </c:pt>
                <c:pt idx="1">
                  <c:v>5.2433628318584072E-2</c:v>
                </c:pt>
                <c:pt idx="2">
                  <c:v>8.5093722106515918E-2</c:v>
                </c:pt>
                <c:pt idx="3">
                  <c:v>7.6165361048631045E-2</c:v>
                </c:pt>
                <c:pt idx="4">
                  <c:v>0.10435502795223962</c:v>
                </c:pt>
                <c:pt idx="5">
                  <c:v>0.10801582990610693</c:v>
                </c:pt>
                <c:pt idx="6">
                  <c:v>9.7959744452840558E-2</c:v>
                </c:pt>
                <c:pt idx="7">
                  <c:v>6.792094002580995E-2</c:v>
                </c:pt>
                <c:pt idx="8">
                  <c:v>8.3834586466165414E-2</c:v>
                </c:pt>
                <c:pt idx="9">
                  <c:v>8.404351139749186E-2</c:v>
                </c:pt>
                <c:pt idx="10">
                  <c:v>0.14283582089552238</c:v>
                </c:pt>
                <c:pt idx="11">
                  <c:v>7.1865203761755481E-2</c:v>
                </c:pt>
                <c:pt idx="12">
                  <c:v>0.10402985074626865</c:v>
                </c:pt>
                <c:pt idx="14">
                  <c:v>7.1630804077010196E-2</c:v>
                </c:pt>
                <c:pt idx="15">
                  <c:v>0.10254153372208163</c:v>
                </c:pt>
                <c:pt idx="16">
                  <c:v>0.20833333333333334</c:v>
                </c:pt>
                <c:pt idx="17">
                  <c:v>0.14559006211180126</c:v>
                </c:pt>
                <c:pt idx="18">
                  <c:v>0.11447058823529412</c:v>
                </c:pt>
              </c:numCache>
            </c:numRef>
          </c:val>
          <c:smooth val="0"/>
          <c:extLst>
            <c:ext xmlns:c16="http://schemas.microsoft.com/office/drawing/2014/chart" uri="{C3380CC4-5D6E-409C-BE32-E72D297353CC}">
              <c16:uniqueId val="{00000003-E435-433D-BB2E-C2CBAD114E01}"/>
            </c:ext>
          </c:extLst>
        </c:ser>
        <c:ser>
          <c:idx val="4"/>
          <c:order val="4"/>
          <c:tx>
            <c:strRef>
              <c:f>'Tổng hợp'!$BN$3:$BN$4</c:f>
              <c:strCache>
                <c:ptCount val="2"/>
                <c:pt idx="0">
                  <c:v>Phẩm công đoạn</c:v>
                </c:pt>
                <c:pt idx="1">
                  <c:v>CCSX</c:v>
                </c:pt>
              </c:strCache>
            </c:strRef>
          </c:tx>
          <c:spPr>
            <a:ln w="28575" cap="rnd">
              <a:solidFill>
                <a:schemeClr val="accent5"/>
              </a:solidFill>
              <a:round/>
            </a:ln>
            <a:effectLst/>
          </c:spPr>
          <c:marker>
            <c:symbol val="none"/>
          </c:marker>
          <c:val>
            <c:numRef>
              <c:f>'Tổng hợp'!$BN$5:$BN$23</c:f>
              <c:numCache>
                <c:formatCode>General</c:formatCode>
                <c:ptCount val="19"/>
                <c:pt idx="14" formatCode="0.00%">
                  <c:v>7.2197055492638731E-2</c:v>
                </c:pt>
                <c:pt idx="15" formatCode="0.00%">
                  <c:v>0.10276157993178567</c:v>
                </c:pt>
                <c:pt idx="16" formatCode="0.00%">
                  <c:v>0.20845070422535211</c:v>
                </c:pt>
                <c:pt idx="17" formatCode="0.00%">
                  <c:v>0.14559006211180126</c:v>
                </c:pt>
                <c:pt idx="18" formatCode="0.00%">
                  <c:v>0.11447058823529412</c:v>
                </c:pt>
              </c:numCache>
            </c:numRef>
          </c:val>
          <c:smooth val="0"/>
          <c:extLst>
            <c:ext xmlns:c16="http://schemas.microsoft.com/office/drawing/2014/chart" uri="{C3380CC4-5D6E-409C-BE32-E72D297353CC}">
              <c16:uniqueId val="{00000004-E435-433D-BB2E-C2CBAD114E01}"/>
            </c:ext>
          </c:extLst>
        </c:ser>
        <c:dLbls>
          <c:showLegendKey val="0"/>
          <c:showVal val="0"/>
          <c:showCatName val="0"/>
          <c:showSerName val="0"/>
          <c:showPercent val="0"/>
          <c:showBubbleSize val="0"/>
        </c:dLbls>
        <c:marker val="1"/>
        <c:smooth val="0"/>
        <c:axId val="710604232"/>
        <c:axId val="710605544"/>
      </c:lineChart>
      <c:catAx>
        <c:axId val="710604232"/>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0605544"/>
        <c:crosses val="autoZero"/>
        <c:auto val="1"/>
        <c:lblAlgn val="ctr"/>
        <c:lblOffset val="100"/>
        <c:noMultiLvlLbl val="0"/>
      </c:catAx>
      <c:valAx>
        <c:axId val="71060554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mn-lt"/>
                <a:ea typeface="+mn-ea"/>
                <a:cs typeface="+mn-cs"/>
              </a:defRPr>
            </a:pPr>
            <a:endParaRPr lang="en-US"/>
          </a:p>
        </c:txPr>
        <c:crossAx val="710604232"/>
        <c:crosses val="autoZero"/>
        <c:crossBetween val="between"/>
        <c:majorUnit val="1.0000000000000002E-2"/>
      </c:valAx>
      <c:valAx>
        <c:axId val="718537120"/>
        <c:scaling>
          <c:orientation val="minMax"/>
          <c:max val="16000"/>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mn-lt"/>
                <a:ea typeface="+mn-ea"/>
                <a:cs typeface="+mn-cs"/>
              </a:defRPr>
            </a:pPr>
            <a:endParaRPr lang="en-US"/>
          </a:p>
        </c:txPr>
        <c:crossAx val="718536792"/>
        <c:crosses val="max"/>
        <c:crossBetween val="between"/>
        <c:majorUnit val="1000"/>
      </c:valAx>
      <c:catAx>
        <c:axId val="718536792"/>
        <c:scaling>
          <c:orientation val="minMax"/>
        </c:scaling>
        <c:delete val="1"/>
        <c:axPos val="b"/>
        <c:numFmt formatCode="General" sourceLinked="1"/>
        <c:majorTickMark val="out"/>
        <c:minorTickMark val="none"/>
        <c:tickLblPos val="nextTo"/>
        <c:crossAx val="71853712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28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400" b="1">
                <a:latin typeface="Arial" panose="020B0604020202020204" pitchFamily="34" charset="0"/>
                <a:cs typeface="Arial" panose="020B0604020202020204" pitchFamily="34" charset="0"/>
              </a:rPr>
              <a:t>Đế vỏ nhỏ (RAY 5)</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71793679180018E-2"/>
          <c:y val="7.6957337339363135E-2"/>
          <c:w val="0.98404072289211786"/>
          <c:h val="0.67106185735524182"/>
        </c:manualLayout>
      </c:layout>
      <c:lineChart>
        <c:grouping val="standard"/>
        <c:varyColors val="0"/>
        <c:ser>
          <c:idx val="2"/>
          <c:order val="2"/>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smooth val="0"/>
          <c:extLst>
            <c:ext xmlns:c16="http://schemas.microsoft.com/office/drawing/2014/chart" uri="{C3380CC4-5D6E-409C-BE32-E72D297353CC}">
              <c16:uniqueId val="{00000001-30E6-4ADF-8B51-6217A40417E8}"/>
            </c:ext>
          </c:extLst>
        </c:ser>
        <c:ser>
          <c:idx val="3"/>
          <c:order val="3"/>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smooth val="0"/>
          <c:extLst>
            <c:ext xmlns:c16="http://schemas.microsoft.com/office/drawing/2014/chart" uri="{C3380CC4-5D6E-409C-BE32-E72D297353CC}">
              <c16:uniqueId val="{00000002-30E6-4ADF-8B51-6217A40417E8}"/>
            </c:ext>
          </c:extLst>
        </c:ser>
        <c:ser>
          <c:idx val="4"/>
          <c:order val="4"/>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smooth val="0"/>
          <c:extLst>
            <c:ext xmlns:c16="http://schemas.microsoft.com/office/drawing/2014/chart" uri="{C3380CC4-5D6E-409C-BE32-E72D297353CC}">
              <c16:uniqueId val="{00000003-30E6-4ADF-8B51-6217A40417E8}"/>
            </c:ext>
          </c:extLst>
        </c:ser>
        <c:ser>
          <c:idx val="5"/>
          <c:order val="5"/>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smooth val="0"/>
          <c:extLst>
            <c:ext xmlns:c16="http://schemas.microsoft.com/office/drawing/2014/chart" uri="{C3380CC4-5D6E-409C-BE32-E72D297353CC}">
              <c16:uniqueId val="{00000004-30E6-4ADF-8B51-6217A40417E8}"/>
            </c:ext>
          </c:extLst>
        </c:ser>
        <c:ser>
          <c:idx val="8"/>
          <c:order val="6"/>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smooth val="0"/>
          <c:extLst>
            <c:ext xmlns:c16="http://schemas.microsoft.com/office/drawing/2014/chart" uri="{C3380CC4-5D6E-409C-BE32-E72D297353CC}">
              <c16:uniqueId val="{00000006-30E6-4ADF-8B51-6217A40417E8}"/>
            </c:ext>
          </c:extLst>
        </c:ser>
        <c:ser>
          <c:idx val="9"/>
          <c:order val="7"/>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smooth val="0"/>
          <c:extLst>
            <c:ext xmlns:c16="http://schemas.microsoft.com/office/drawing/2014/chart" uri="{C3380CC4-5D6E-409C-BE32-E72D297353CC}">
              <c16:uniqueId val="{00000007-30E6-4ADF-8B51-6217A40417E8}"/>
            </c:ext>
          </c:extLst>
        </c:ser>
        <c:ser>
          <c:idx val="10"/>
          <c:order val="8"/>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smooth val="0"/>
          <c:extLst>
            <c:ext xmlns:c16="http://schemas.microsoft.com/office/drawing/2014/chart" uri="{C3380CC4-5D6E-409C-BE32-E72D297353CC}">
              <c16:uniqueId val="{00000008-30E6-4ADF-8B51-6217A40417E8}"/>
            </c:ext>
          </c:extLst>
        </c:ser>
        <c:ser>
          <c:idx val="11"/>
          <c:order val="9"/>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smooth val="0"/>
          <c:extLst>
            <c:ext xmlns:c16="http://schemas.microsoft.com/office/drawing/2014/chart" uri="{C3380CC4-5D6E-409C-BE32-E72D297353CC}">
              <c16:uniqueId val="{00000009-30E6-4ADF-8B51-6217A40417E8}"/>
            </c:ext>
          </c:extLst>
        </c:ser>
        <c:ser>
          <c:idx val="14"/>
          <c:order val="11"/>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smooth val="0"/>
          <c:extLst>
            <c:ext xmlns:c16="http://schemas.microsoft.com/office/drawing/2014/chart" uri="{C3380CC4-5D6E-409C-BE32-E72D297353CC}">
              <c16:uniqueId val="{0000000B-30E6-4ADF-8B51-6217A40417E8}"/>
            </c:ext>
          </c:extLst>
        </c:ser>
        <c:ser>
          <c:idx val="15"/>
          <c:order val="12"/>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smooth val="0"/>
          <c:extLst>
            <c:ext xmlns:c16="http://schemas.microsoft.com/office/drawing/2014/chart" uri="{C3380CC4-5D6E-409C-BE32-E72D297353CC}">
              <c16:uniqueId val="{0000000C-30E6-4ADF-8B51-6217A40417E8}"/>
            </c:ext>
          </c:extLst>
        </c:ser>
        <c:ser>
          <c:idx val="16"/>
          <c:order val="13"/>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smooth val="0"/>
          <c:extLst>
            <c:ext xmlns:c16="http://schemas.microsoft.com/office/drawing/2014/chart" uri="{C3380CC4-5D6E-409C-BE32-E72D297353CC}">
              <c16:uniqueId val="{0000000D-30E6-4ADF-8B51-6217A40417E8}"/>
            </c:ext>
          </c:extLst>
        </c:ser>
        <c:ser>
          <c:idx val="17"/>
          <c:order val="14"/>
          <c:spPr>
            <a:ln w="28575" cap="rnd">
              <a:solidFill>
                <a:schemeClr val="accent6">
                  <a:lumMod val="80000"/>
                  <a:lumOff val="2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smooth val="0"/>
          <c:extLst>
            <c:ext xmlns:c16="http://schemas.microsoft.com/office/drawing/2014/chart" uri="{C3380CC4-5D6E-409C-BE32-E72D297353CC}">
              <c16:uniqueId val="{0000000E-30E6-4ADF-8B51-6217A40417E8}"/>
            </c:ext>
          </c:extLst>
        </c:ser>
        <c:ser>
          <c:idx val="20"/>
          <c:order val="16"/>
          <c:spPr>
            <a:ln w="28575" cap="rnd">
              <a:solidFill>
                <a:schemeClr val="accent3">
                  <a:lumMod val="80000"/>
                </a:schemeClr>
              </a:solidFill>
              <a:round/>
            </a:ln>
            <a:effectLst/>
          </c:spPr>
          <c:marker>
            <c:symbol val="circle"/>
            <c:size val="5"/>
            <c:spPr>
              <a:solidFill>
                <a:schemeClr val="accent3">
                  <a:lumMod val="80000"/>
                </a:schemeClr>
              </a:solidFill>
              <a:ln w="9525">
                <a:solidFill>
                  <a:schemeClr val="accent3">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smooth val="0"/>
          <c:extLst>
            <c:ext xmlns:c16="http://schemas.microsoft.com/office/drawing/2014/chart" uri="{C3380CC4-5D6E-409C-BE32-E72D297353CC}">
              <c16:uniqueId val="{00000010-30E6-4ADF-8B51-6217A40417E8}"/>
            </c:ext>
          </c:extLst>
        </c:ser>
        <c:ser>
          <c:idx val="21"/>
          <c:order val="17"/>
          <c:spPr>
            <a:ln w="28575" cap="rnd">
              <a:solidFill>
                <a:schemeClr val="accent4">
                  <a:lumMod val="80000"/>
                </a:schemeClr>
              </a:solidFill>
              <a:round/>
            </a:ln>
            <a:effectLst/>
          </c:spPr>
          <c:marker>
            <c:symbol val="circle"/>
            <c:size val="5"/>
            <c:spPr>
              <a:solidFill>
                <a:schemeClr val="accent4">
                  <a:lumMod val="80000"/>
                </a:schemeClr>
              </a:solidFill>
              <a:ln w="9525">
                <a:solidFill>
                  <a:schemeClr val="accent4">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smooth val="0"/>
          <c:extLst>
            <c:ext xmlns:c16="http://schemas.microsoft.com/office/drawing/2014/chart" uri="{C3380CC4-5D6E-409C-BE32-E72D297353CC}">
              <c16:uniqueId val="{00000011-30E6-4ADF-8B51-6217A40417E8}"/>
            </c:ext>
          </c:extLst>
        </c:ser>
        <c:ser>
          <c:idx val="22"/>
          <c:order val="18"/>
          <c:spPr>
            <a:ln w="28575" cap="rnd">
              <a:solidFill>
                <a:schemeClr val="accent5">
                  <a:lumMod val="80000"/>
                </a:schemeClr>
              </a:solidFill>
              <a:round/>
            </a:ln>
            <a:effectLst/>
          </c:spPr>
          <c:marker>
            <c:symbol val="circle"/>
            <c:size val="5"/>
            <c:spPr>
              <a:solidFill>
                <a:schemeClr val="accent5">
                  <a:lumMod val="80000"/>
                </a:schemeClr>
              </a:solidFill>
              <a:ln w="9525">
                <a:solidFill>
                  <a:schemeClr val="accent5">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smooth val="0"/>
          <c:extLst>
            <c:ext xmlns:c16="http://schemas.microsoft.com/office/drawing/2014/chart" uri="{C3380CC4-5D6E-409C-BE32-E72D297353CC}">
              <c16:uniqueId val="{00000012-30E6-4ADF-8B51-6217A40417E8}"/>
            </c:ext>
          </c:extLst>
        </c:ser>
        <c:ser>
          <c:idx val="23"/>
          <c:order val="19"/>
          <c:spPr>
            <a:ln w="28575" cap="rnd">
              <a:solidFill>
                <a:schemeClr val="accent6">
                  <a:lumMod val="80000"/>
                </a:schemeClr>
              </a:solidFill>
              <a:round/>
            </a:ln>
            <a:effectLst/>
          </c:spPr>
          <c:marker>
            <c:symbol val="circle"/>
            <c:size val="5"/>
            <c:spPr>
              <a:solidFill>
                <a:schemeClr val="accent6">
                  <a:lumMod val="80000"/>
                </a:schemeClr>
              </a:solidFill>
              <a:ln w="9525">
                <a:solidFill>
                  <a:schemeClr val="accent6">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smooth val="0"/>
          <c:extLst>
            <c:ext xmlns:c16="http://schemas.microsoft.com/office/drawing/2014/chart" uri="{C3380CC4-5D6E-409C-BE32-E72D297353CC}">
              <c16:uniqueId val="{00000013-30E6-4ADF-8B51-6217A40417E8}"/>
            </c:ext>
          </c:extLst>
        </c:ser>
        <c:ser>
          <c:idx val="26"/>
          <c:order val="20"/>
          <c:spPr>
            <a:ln w="28575" cap="rnd">
              <a:solidFill>
                <a:schemeClr val="accent3">
                  <a:lumMod val="60000"/>
                  <a:lumOff val="40000"/>
                </a:schemeClr>
              </a:solidFill>
              <a:round/>
            </a:ln>
            <a:effectLst/>
          </c:spPr>
          <c:marker>
            <c:symbol val="circle"/>
            <c:size val="5"/>
            <c:spPr>
              <a:solidFill>
                <a:schemeClr val="accent3">
                  <a:lumMod val="60000"/>
                  <a:lumOff val="40000"/>
                </a:schemeClr>
              </a:solidFill>
              <a:ln w="9525">
                <a:solidFill>
                  <a:schemeClr val="accent3">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smooth val="0"/>
          <c:extLst>
            <c:ext xmlns:c16="http://schemas.microsoft.com/office/drawing/2014/chart" uri="{C3380CC4-5D6E-409C-BE32-E72D297353CC}">
              <c16:uniqueId val="{00000015-30E6-4ADF-8B51-6217A40417E8}"/>
            </c:ext>
          </c:extLst>
        </c:ser>
        <c:ser>
          <c:idx val="27"/>
          <c:order val="21"/>
          <c:spPr>
            <a:ln w="28575" cap="rnd">
              <a:solidFill>
                <a:schemeClr val="accent4">
                  <a:lumMod val="60000"/>
                  <a:lumOff val="40000"/>
                </a:schemeClr>
              </a:solidFill>
              <a:round/>
            </a:ln>
            <a:effectLst/>
          </c:spPr>
          <c:marker>
            <c:symbol val="circle"/>
            <c:size val="5"/>
            <c:spPr>
              <a:solidFill>
                <a:schemeClr val="accent4">
                  <a:lumMod val="60000"/>
                  <a:lumOff val="40000"/>
                </a:schemeClr>
              </a:solidFill>
              <a:ln w="9525">
                <a:solidFill>
                  <a:schemeClr val="accent4">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smooth val="0"/>
          <c:extLst>
            <c:ext xmlns:c16="http://schemas.microsoft.com/office/drawing/2014/chart" uri="{C3380CC4-5D6E-409C-BE32-E72D297353CC}">
              <c16:uniqueId val="{00000016-30E6-4ADF-8B51-6217A40417E8}"/>
            </c:ext>
          </c:extLst>
        </c:ser>
        <c:ser>
          <c:idx val="28"/>
          <c:order val="22"/>
          <c:spPr>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smooth val="0"/>
          <c:extLst>
            <c:ext xmlns:c16="http://schemas.microsoft.com/office/drawing/2014/chart" uri="{C3380CC4-5D6E-409C-BE32-E72D297353CC}">
              <c16:uniqueId val="{00000017-30E6-4ADF-8B51-6217A40417E8}"/>
            </c:ext>
          </c:extLst>
        </c:ser>
        <c:ser>
          <c:idx val="29"/>
          <c:order val="23"/>
          <c:tx>
            <c:strRef>
              <c:f>'Tổng hợp'!$Z$2</c:f>
              <c:strCache>
                <c:ptCount val="1"/>
                <c:pt idx="0">
                  <c:v>Đế vỏ nhỏ (RAY 5)</c:v>
                </c:pt>
              </c:strCache>
            </c:strRef>
          </c:tx>
          <c:spPr>
            <a:ln w="28575" cap="rnd">
              <a:solidFill>
                <a:schemeClr val="accent6">
                  <a:lumMod val="60000"/>
                  <a:lumOff val="40000"/>
                </a:schemeClr>
              </a:solidFill>
              <a:round/>
            </a:ln>
            <a:effectLst/>
          </c:spPr>
          <c:marker>
            <c:symbol val="circle"/>
            <c:size val="5"/>
            <c:spPr>
              <a:solidFill>
                <a:schemeClr val="accent6">
                  <a:lumMod val="60000"/>
                  <a:lumOff val="40000"/>
                </a:schemeClr>
              </a:solidFill>
              <a:ln w="9525">
                <a:solidFill>
                  <a:schemeClr val="accent6">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smooth val="0"/>
          <c:extLst>
            <c:ext xmlns:c16="http://schemas.microsoft.com/office/drawing/2014/chart" uri="{C3380CC4-5D6E-409C-BE32-E72D297353CC}">
              <c16:uniqueId val="{00000018-30E6-4ADF-8B51-6217A40417E8}"/>
            </c:ext>
          </c:extLst>
        </c:ser>
        <c:ser>
          <c:idx val="32"/>
          <c:order val="24"/>
          <c:spPr>
            <a:ln w="28575" cap="rnd">
              <a:solidFill>
                <a:schemeClr val="accent3">
                  <a:lumMod val="50000"/>
                </a:schemeClr>
              </a:solidFill>
              <a:round/>
            </a:ln>
            <a:effectLst/>
          </c:spPr>
          <c:marker>
            <c:symbol val="circle"/>
            <c:size val="5"/>
            <c:spPr>
              <a:solidFill>
                <a:schemeClr val="accent3">
                  <a:lumMod val="50000"/>
                </a:schemeClr>
              </a:solidFill>
              <a:ln w="9525">
                <a:solidFill>
                  <a:schemeClr val="accent3">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smooth val="0"/>
          <c:extLst>
            <c:ext xmlns:c16="http://schemas.microsoft.com/office/drawing/2014/chart" uri="{C3380CC4-5D6E-409C-BE32-E72D297353CC}">
              <c16:uniqueId val="{0000001A-30E6-4ADF-8B51-6217A40417E8}"/>
            </c:ext>
          </c:extLst>
        </c:ser>
        <c:ser>
          <c:idx val="33"/>
          <c:order val="25"/>
          <c:spPr>
            <a:ln w="28575" cap="rnd">
              <a:solidFill>
                <a:schemeClr val="accent4">
                  <a:lumMod val="50000"/>
                </a:schemeClr>
              </a:solidFill>
              <a:round/>
            </a:ln>
            <a:effectLst/>
          </c:spPr>
          <c:marker>
            <c:symbol val="circle"/>
            <c:size val="5"/>
            <c:spPr>
              <a:solidFill>
                <a:schemeClr val="accent4">
                  <a:lumMod val="50000"/>
                </a:schemeClr>
              </a:solidFill>
              <a:ln w="9525">
                <a:solidFill>
                  <a:schemeClr val="accent4">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smooth val="0"/>
          <c:extLst>
            <c:ext xmlns:c16="http://schemas.microsoft.com/office/drawing/2014/chart" uri="{C3380CC4-5D6E-409C-BE32-E72D297353CC}">
              <c16:uniqueId val="{0000001B-30E6-4ADF-8B51-6217A40417E8}"/>
            </c:ext>
          </c:extLst>
        </c:ser>
        <c:ser>
          <c:idx val="34"/>
          <c:order val="26"/>
          <c:spPr>
            <a:ln w="28575" cap="rnd">
              <a:solidFill>
                <a:schemeClr val="accent5">
                  <a:lumMod val="50000"/>
                </a:schemeClr>
              </a:solidFill>
              <a:round/>
            </a:ln>
            <a:effectLst/>
          </c:spPr>
          <c:marker>
            <c:symbol val="circle"/>
            <c:size val="5"/>
            <c:spPr>
              <a:solidFill>
                <a:schemeClr val="accent5">
                  <a:lumMod val="50000"/>
                </a:schemeClr>
              </a:solidFill>
              <a:ln w="9525">
                <a:solidFill>
                  <a:schemeClr val="accent5">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smooth val="0"/>
          <c:extLst>
            <c:ext xmlns:c16="http://schemas.microsoft.com/office/drawing/2014/chart" uri="{C3380CC4-5D6E-409C-BE32-E72D297353CC}">
              <c16:uniqueId val="{0000001C-30E6-4ADF-8B51-6217A40417E8}"/>
            </c:ext>
          </c:extLst>
        </c:ser>
        <c:ser>
          <c:idx val="35"/>
          <c:order val="27"/>
          <c:spPr>
            <a:ln w="28575" cap="rnd">
              <a:solidFill>
                <a:schemeClr val="accent6">
                  <a:lumMod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smooth val="0"/>
          <c:extLst>
            <c:ext xmlns:c16="http://schemas.microsoft.com/office/drawing/2014/chart" uri="{C3380CC4-5D6E-409C-BE32-E72D297353CC}">
              <c16:uniqueId val="{0000001D-30E6-4ADF-8B51-6217A40417E8}"/>
            </c:ext>
          </c:extLst>
        </c:ser>
        <c:ser>
          <c:idx val="38"/>
          <c:order val="28"/>
          <c:spPr>
            <a:ln w="28575" cap="rnd">
              <a:solidFill>
                <a:schemeClr val="accent3">
                  <a:lumMod val="70000"/>
                  <a:lumOff val="30000"/>
                </a:schemeClr>
              </a:solidFill>
              <a:round/>
            </a:ln>
            <a:effectLst/>
          </c:spPr>
          <c:marker>
            <c:symbol val="circle"/>
            <c:size val="5"/>
            <c:spPr>
              <a:solidFill>
                <a:schemeClr val="accent3">
                  <a:lumMod val="70000"/>
                  <a:lumOff val="30000"/>
                </a:schemeClr>
              </a:solidFill>
              <a:ln w="9525">
                <a:solidFill>
                  <a:schemeClr val="accent3">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smooth val="0"/>
          <c:extLst>
            <c:ext xmlns:c16="http://schemas.microsoft.com/office/drawing/2014/chart" uri="{C3380CC4-5D6E-409C-BE32-E72D297353CC}">
              <c16:uniqueId val="{0000001F-30E6-4ADF-8B51-6217A40417E8}"/>
            </c:ext>
          </c:extLst>
        </c:ser>
        <c:ser>
          <c:idx val="39"/>
          <c:order val="29"/>
          <c:spPr>
            <a:ln w="28575" cap="rnd">
              <a:solidFill>
                <a:schemeClr val="accent4">
                  <a:lumMod val="70000"/>
                  <a:lumOff val="30000"/>
                </a:schemeClr>
              </a:solidFill>
              <a:round/>
            </a:ln>
            <a:effectLst/>
          </c:spPr>
          <c:marker>
            <c:symbol val="circle"/>
            <c:size val="5"/>
            <c:spPr>
              <a:solidFill>
                <a:schemeClr val="accent4">
                  <a:lumMod val="70000"/>
                  <a:lumOff val="30000"/>
                </a:schemeClr>
              </a:solidFill>
              <a:ln w="9525">
                <a:solidFill>
                  <a:schemeClr val="accent4">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smooth val="0"/>
          <c:extLst>
            <c:ext xmlns:c16="http://schemas.microsoft.com/office/drawing/2014/chart" uri="{C3380CC4-5D6E-409C-BE32-E72D297353CC}">
              <c16:uniqueId val="{00000020-30E6-4ADF-8B51-6217A40417E8}"/>
            </c:ext>
          </c:extLst>
        </c:ser>
        <c:ser>
          <c:idx val="40"/>
          <c:order val="30"/>
          <c:spPr>
            <a:ln w="28575" cap="rnd">
              <a:solidFill>
                <a:schemeClr val="accent5">
                  <a:lumMod val="70000"/>
                  <a:lumOff val="30000"/>
                </a:schemeClr>
              </a:solidFill>
              <a:round/>
            </a:ln>
            <a:effectLst/>
          </c:spPr>
          <c:marker>
            <c:symbol val="circle"/>
            <c:size val="5"/>
            <c:spPr>
              <a:solidFill>
                <a:schemeClr val="accent5">
                  <a:lumMod val="70000"/>
                  <a:lumOff val="30000"/>
                </a:schemeClr>
              </a:solidFill>
              <a:ln w="9525">
                <a:solidFill>
                  <a:schemeClr val="accent5">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smooth val="0"/>
          <c:extLst>
            <c:ext xmlns:c16="http://schemas.microsoft.com/office/drawing/2014/chart" uri="{C3380CC4-5D6E-409C-BE32-E72D297353CC}">
              <c16:uniqueId val="{00000021-30E6-4ADF-8B51-6217A40417E8}"/>
            </c:ext>
          </c:extLst>
        </c:ser>
        <c:ser>
          <c:idx val="41"/>
          <c:order val="31"/>
          <c:spPr>
            <a:ln w="28575" cap="rnd">
              <a:solidFill>
                <a:schemeClr val="accent6">
                  <a:lumMod val="70000"/>
                  <a:lumOff val="3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smooth val="0"/>
          <c:extLst>
            <c:ext xmlns:c16="http://schemas.microsoft.com/office/drawing/2014/chart" uri="{C3380CC4-5D6E-409C-BE32-E72D297353CC}">
              <c16:uniqueId val="{00000022-30E6-4ADF-8B51-6217A40417E8}"/>
            </c:ext>
          </c:extLst>
        </c:ser>
        <c:ser>
          <c:idx val="44"/>
          <c:order val="33"/>
          <c:spPr>
            <a:ln w="28575" cap="rnd">
              <a:solidFill>
                <a:schemeClr val="accent3">
                  <a:lumMod val="70000"/>
                </a:schemeClr>
              </a:solidFill>
              <a:round/>
            </a:ln>
            <a:effectLst/>
          </c:spPr>
          <c:marker>
            <c:symbol val="circle"/>
            <c:size val="5"/>
            <c:spPr>
              <a:solidFill>
                <a:schemeClr val="accent3">
                  <a:lumMod val="70000"/>
                </a:schemeClr>
              </a:solidFill>
              <a:ln w="9525">
                <a:solidFill>
                  <a:schemeClr val="accent3">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smooth val="0"/>
          <c:extLst>
            <c:ext xmlns:c16="http://schemas.microsoft.com/office/drawing/2014/chart" uri="{C3380CC4-5D6E-409C-BE32-E72D297353CC}">
              <c16:uniqueId val="{00000024-30E6-4ADF-8B51-6217A40417E8}"/>
            </c:ext>
          </c:extLst>
        </c:ser>
        <c:ser>
          <c:idx val="45"/>
          <c:order val="34"/>
          <c:spPr>
            <a:ln w="28575" cap="rnd">
              <a:solidFill>
                <a:schemeClr val="accent4">
                  <a:lumMod val="70000"/>
                </a:schemeClr>
              </a:solidFill>
              <a:round/>
            </a:ln>
            <a:effectLst/>
          </c:spPr>
          <c:marker>
            <c:symbol val="circle"/>
            <c:size val="5"/>
            <c:spPr>
              <a:solidFill>
                <a:schemeClr val="accent4">
                  <a:lumMod val="70000"/>
                </a:schemeClr>
              </a:solidFill>
              <a:ln w="9525">
                <a:solidFill>
                  <a:schemeClr val="accent4">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smooth val="0"/>
          <c:extLst>
            <c:ext xmlns:c16="http://schemas.microsoft.com/office/drawing/2014/chart" uri="{C3380CC4-5D6E-409C-BE32-E72D297353CC}">
              <c16:uniqueId val="{00000025-30E6-4ADF-8B51-6217A40417E8}"/>
            </c:ext>
          </c:extLst>
        </c:ser>
        <c:ser>
          <c:idx val="46"/>
          <c:order val="35"/>
          <c:spPr>
            <a:ln w="28575" cap="rnd">
              <a:solidFill>
                <a:schemeClr val="accent5">
                  <a:lumMod val="70000"/>
                </a:schemeClr>
              </a:solidFill>
              <a:round/>
            </a:ln>
            <a:effectLst/>
          </c:spPr>
          <c:marker>
            <c:symbol val="circle"/>
            <c:size val="5"/>
            <c:spPr>
              <a:solidFill>
                <a:schemeClr val="accent5">
                  <a:lumMod val="70000"/>
                </a:schemeClr>
              </a:solidFill>
              <a:ln w="9525">
                <a:solidFill>
                  <a:schemeClr val="accent5">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smooth val="0"/>
          <c:extLst>
            <c:ext xmlns:c16="http://schemas.microsoft.com/office/drawing/2014/chart" uri="{C3380CC4-5D6E-409C-BE32-E72D297353CC}">
              <c16:uniqueId val="{00000026-30E6-4ADF-8B51-6217A40417E8}"/>
            </c:ext>
          </c:extLst>
        </c:ser>
        <c:ser>
          <c:idx val="47"/>
          <c:order val="36"/>
          <c:spPr>
            <a:ln w="28575" cap="rnd">
              <a:solidFill>
                <a:schemeClr val="accent6">
                  <a:lumMod val="70000"/>
                </a:schemeClr>
              </a:solidFill>
              <a:round/>
            </a:ln>
            <a:effectLst/>
          </c:spPr>
          <c:marker>
            <c:symbol val="circle"/>
            <c:size val="5"/>
            <c:spPr>
              <a:solidFill>
                <a:schemeClr val="accent6">
                  <a:lumMod val="70000"/>
                </a:schemeClr>
              </a:solidFill>
              <a:ln w="9525">
                <a:solidFill>
                  <a:schemeClr val="accent6">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smooth val="0"/>
          <c:extLst>
            <c:ext xmlns:c16="http://schemas.microsoft.com/office/drawing/2014/chart" uri="{C3380CC4-5D6E-409C-BE32-E72D297353CC}">
              <c16:uniqueId val="{00000027-30E6-4ADF-8B51-6217A40417E8}"/>
            </c:ext>
          </c:extLst>
        </c:ser>
        <c:ser>
          <c:idx val="50"/>
          <c:order val="37"/>
          <c:spPr>
            <a:ln w="28575" cap="rnd">
              <a:solidFill>
                <a:schemeClr val="accent3">
                  <a:lumMod val="50000"/>
                  <a:lumOff val="50000"/>
                </a:schemeClr>
              </a:solidFill>
              <a:round/>
            </a:ln>
            <a:effectLst/>
          </c:spPr>
          <c:marker>
            <c:symbol val="circle"/>
            <c:size val="5"/>
            <c:spPr>
              <a:solidFill>
                <a:schemeClr val="accent3">
                  <a:lumMod val="50000"/>
                  <a:lumOff val="50000"/>
                </a:schemeClr>
              </a:solidFill>
              <a:ln w="9525">
                <a:solidFill>
                  <a:schemeClr val="accent3">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smooth val="0"/>
          <c:extLst>
            <c:ext xmlns:c16="http://schemas.microsoft.com/office/drawing/2014/chart" uri="{C3380CC4-5D6E-409C-BE32-E72D297353CC}">
              <c16:uniqueId val="{00000029-30E6-4ADF-8B51-6217A40417E8}"/>
            </c:ext>
          </c:extLst>
        </c:ser>
        <c:ser>
          <c:idx val="51"/>
          <c:order val="38"/>
          <c:spPr>
            <a:ln w="28575" cap="rnd">
              <a:solidFill>
                <a:schemeClr val="accent4">
                  <a:lumMod val="50000"/>
                  <a:lumOff val="50000"/>
                </a:schemeClr>
              </a:solidFill>
              <a:round/>
            </a:ln>
            <a:effectLst/>
          </c:spPr>
          <c:marker>
            <c:symbol val="circle"/>
            <c:size val="5"/>
            <c:spPr>
              <a:solidFill>
                <a:schemeClr val="accent4">
                  <a:lumMod val="50000"/>
                  <a:lumOff val="50000"/>
                </a:schemeClr>
              </a:solidFill>
              <a:ln w="9525">
                <a:solidFill>
                  <a:schemeClr val="accent4">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smooth val="0"/>
          <c:extLst>
            <c:ext xmlns:c16="http://schemas.microsoft.com/office/drawing/2014/chart" uri="{C3380CC4-5D6E-409C-BE32-E72D297353CC}">
              <c16:uniqueId val="{0000002A-30E6-4ADF-8B51-6217A40417E8}"/>
            </c:ext>
          </c:extLst>
        </c:ser>
        <c:ser>
          <c:idx val="52"/>
          <c:order val="39"/>
          <c:spPr>
            <a:ln w="28575" cap="rnd">
              <a:solidFill>
                <a:schemeClr val="accent5">
                  <a:lumMod val="50000"/>
                  <a:lumOff val="50000"/>
                </a:schemeClr>
              </a:solidFill>
              <a:round/>
            </a:ln>
            <a:effectLst/>
          </c:spPr>
          <c:marker>
            <c:symbol val="circle"/>
            <c:size val="5"/>
            <c:spPr>
              <a:solidFill>
                <a:schemeClr val="accent5">
                  <a:lumMod val="50000"/>
                  <a:lumOff val="50000"/>
                </a:schemeClr>
              </a:solidFill>
              <a:ln w="9525">
                <a:solidFill>
                  <a:schemeClr val="accent5">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smooth val="0"/>
          <c:extLst>
            <c:ext xmlns:c16="http://schemas.microsoft.com/office/drawing/2014/chart" uri="{C3380CC4-5D6E-409C-BE32-E72D297353CC}">
              <c16:uniqueId val="{0000002B-30E6-4ADF-8B51-6217A40417E8}"/>
            </c:ext>
          </c:extLst>
        </c:ser>
        <c:ser>
          <c:idx val="53"/>
          <c:order val="40"/>
          <c:spPr>
            <a:ln w="28575" cap="rnd">
              <a:solidFill>
                <a:schemeClr val="accent6">
                  <a:lumMod val="50000"/>
                  <a:lumOff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smooth val="0"/>
          <c:extLst>
            <c:ext xmlns:c16="http://schemas.microsoft.com/office/drawing/2014/chart" uri="{C3380CC4-5D6E-409C-BE32-E72D297353CC}">
              <c16:uniqueId val="{0000002C-30E6-4ADF-8B51-6217A40417E8}"/>
            </c:ext>
          </c:extLst>
        </c:ser>
        <c:dLbls>
          <c:showLegendKey val="0"/>
          <c:showVal val="0"/>
          <c:showCatName val="0"/>
          <c:showSerName val="0"/>
          <c:showPercent val="0"/>
          <c:showBubbleSize val="0"/>
        </c:dLbls>
        <c:marker val="1"/>
        <c:smooth val="0"/>
        <c:axId val="729349776"/>
        <c:axId val="729355024"/>
        <c:extLst/>
      </c:lineChart>
      <c:lineChart>
        <c:grouping val="standard"/>
        <c:varyColors val="0"/>
        <c:ser>
          <c:idx val="0"/>
          <c:order val="0"/>
          <c:tx>
            <c:strRef>
              <c:f>'Tỉ lệ nhâm theo hạng mục'!$C$4</c:f>
              <c:strCache>
                <c:ptCount val="1"/>
                <c:pt idx="0">
                  <c:v>tỉ lệ nhầm</c:v>
                </c:pt>
              </c:strCache>
            </c:strRef>
          </c:tx>
          <c:spPr>
            <a:ln w="28575" cap="rnd">
              <a:solidFill>
                <a:schemeClr val="accent1"/>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mục'!$S$5:$S$23</c:f>
              <c:numCache>
                <c:formatCode>0.00%</c:formatCode>
                <c:ptCount val="19"/>
                <c:pt idx="0">
                  <c:v>1.4373552663099897E-3</c:v>
                </c:pt>
                <c:pt idx="1">
                  <c:v>2.6548672566371681E-3</c:v>
                </c:pt>
                <c:pt idx="2">
                  <c:v>2.7521570961023503E-3</c:v>
                </c:pt>
                <c:pt idx="3">
                  <c:v>2.1717210889630034E-3</c:v>
                </c:pt>
                <c:pt idx="4">
                  <c:v>2.8987507764511007E-3</c:v>
                </c:pt>
                <c:pt idx="5">
                  <c:v>2.7935128423993171E-3</c:v>
                </c:pt>
                <c:pt idx="6">
                  <c:v>1.9921687160816101E-3</c:v>
                </c:pt>
                <c:pt idx="7">
                  <c:v>2.3093119608775386E-3</c:v>
                </c:pt>
                <c:pt idx="8">
                  <c:v>4.6616541353383459E-3</c:v>
                </c:pt>
                <c:pt idx="9">
                  <c:v>4.9885678653086678E-3</c:v>
                </c:pt>
                <c:pt idx="10">
                  <c:v>9.7014925373134324E-3</c:v>
                </c:pt>
                <c:pt idx="11">
                  <c:v>1.4890282131661441E-3</c:v>
                </c:pt>
                <c:pt idx="12">
                  <c:v>5.597014925373134E-3</c:v>
                </c:pt>
                <c:pt idx="14">
                  <c:v>1.0381275953189883E-3</c:v>
                </c:pt>
                <c:pt idx="15">
                  <c:v>8.8018483881615141E-4</c:v>
                </c:pt>
                <c:pt idx="16">
                  <c:v>1.9953051643192489E-3</c:v>
                </c:pt>
                <c:pt idx="17">
                  <c:v>2.4844720496894411E-4</c:v>
                </c:pt>
                <c:pt idx="18">
                  <c:v>2.1176470588235292E-3</c:v>
                </c:pt>
              </c:numCache>
            </c:numRef>
          </c:val>
          <c:smooth val="0"/>
          <c:extLst>
            <c:ext xmlns:c16="http://schemas.microsoft.com/office/drawing/2014/chart" uri="{C3380CC4-5D6E-409C-BE32-E72D297353CC}">
              <c16:uniqueId val="{00000000-30E6-4ADF-8B51-6217A40417E8}"/>
            </c:ext>
          </c:extLst>
        </c:ser>
        <c:ser>
          <c:idx val="1"/>
          <c:order val="1"/>
          <c:tx>
            <c:strRef>
              <c:f>'Tỉ lệ nhâm theo hạng mục'!$E$4</c:f>
              <c:strCache>
                <c:ptCount val="1"/>
                <c:pt idx="0">
                  <c:v>tỉ lệ NG</c:v>
                </c:pt>
              </c:strCache>
            </c:strRef>
          </c:tx>
          <c:spPr>
            <a:ln w="28575" cap="rnd">
              <a:solidFill>
                <a:schemeClr val="accent2"/>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mục'!$U$5:$U$23</c:f>
              <c:numCache>
                <c:formatCode>0.00%</c:formatCode>
                <c:ptCount val="19"/>
                <c:pt idx="0">
                  <c:v>3.114269743671644E-3</c:v>
                </c:pt>
                <c:pt idx="1">
                  <c:v>3.3923303834808259E-3</c:v>
                </c:pt>
                <c:pt idx="2">
                  <c:v>5.4299315679857182E-3</c:v>
                </c:pt>
                <c:pt idx="3">
                  <c:v>5.6619871247964009E-3</c:v>
                </c:pt>
                <c:pt idx="4">
                  <c:v>1.0352681344468217E-3</c:v>
                </c:pt>
                <c:pt idx="5">
                  <c:v>3.2590983161325366E-3</c:v>
                </c:pt>
                <c:pt idx="6">
                  <c:v>3.9843374321632203E-3</c:v>
                </c:pt>
                <c:pt idx="7">
                  <c:v>6.9958568226584257E-3</c:v>
                </c:pt>
                <c:pt idx="8">
                  <c:v>1.0601503759398495E-2</c:v>
                </c:pt>
                <c:pt idx="9">
                  <c:v>1.7044273539804613E-2</c:v>
                </c:pt>
                <c:pt idx="10">
                  <c:v>1.5746268656716418E-2</c:v>
                </c:pt>
                <c:pt idx="11">
                  <c:v>7.0532915360501571E-3</c:v>
                </c:pt>
                <c:pt idx="12">
                  <c:v>7.6119402985074629E-3</c:v>
                </c:pt>
                <c:pt idx="14">
                  <c:v>2.9256323140807853E-3</c:v>
                </c:pt>
                <c:pt idx="15">
                  <c:v>1.5513257784134668E-2</c:v>
                </c:pt>
                <c:pt idx="16">
                  <c:v>2.9929577464788731E-2</c:v>
                </c:pt>
                <c:pt idx="17">
                  <c:v>6.956521739130435E-3</c:v>
                </c:pt>
                <c:pt idx="18">
                  <c:v>7.7647058823529409E-3</c:v>
                </c:pt>
              </c:numCache>
            </c:numRef>
          </c:val>
          <c:smooth val="0"/>
          <c:extLst xmlns:c15="http://schemas.microsoft.com/office/drawing/2012/chart">
            <c:ext xmlns:c16="http://schemas.microsoft.com/office/drawing/2014/chart" uri="{C3380CC4-5D6E-409C-BE32-E72D297353CC}">
              <c16:uniqueId val="{0000002E-30E6-4ADF-8B51-6217A40417E8}"/>
            </c:ext>
          </c:extLst>
        </c:ser>
        <c:dLbls>
          <c:showLegendKey val="0"/>
          <c:showVal val="0"/>
          <c:showCatName val="0"/>
          <c:showSerName val="0"/>
          <c:showPercent val="0"/>
          <c:showBubbleSize val="0"/>
        </c:dLbls>
        <c:marker val="1"/>
        <c:smooth val="0"/>
        <c:axId val="729349776"/>
        <c:axId val="729355024"/>
        <c:extLst>
          <c:ext xmlns:c15="http://schemas.microsoft.com/office/drawing/2012/chart" uri="{02D57815-91ED-43cb-92C2-25804820EDAC}">
            <c15:filteredLineSeries>
              <c15:ser>
                <c:idx val="12"/>
                <c:order val="10"/>
                <c:tx>
                  <c:strRef>
                    <c:extLst>
                      <c:ext uri="{02D57815-91ED-43cb-92C2-25804820EDAC}">
                        <c15:formulaRef>
                          <c15:sqref>'Tỉ lệ nhâm theo hạng mục'!$J$2</c15:sqref>
                        </c15:formulaRef>
                      </c:ext>
                    </c:extLst>
                    <c:strCache>
                      <c:ptCount val="1"/>
                      <c:pt idx="0">
                        <c:v>Hàn phía chổi (RAY 3)</c:v>
                      </c:pt>
                    </c:strCache>
                  </c:strRef>
                </c:tx>
                <c:spPr>
                  <a:ln w="28575" cap="rnd">
                    <a:solidFill>
                      <a:schemeClr val="accent1">
                        <a:lumMod val="80000"/>
                        <a:lumOff val="20000"/>
                      </a:schemeClr>
                    </a:solidFill>
                    <a:round/>
                  </a:ln>
                  <a:effectLst/>
                </c:spPr>
                <c:marker>
                  <c:symbol val="none"/>
                </c:marker>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mục'!$J$5:$J$23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smooth val="0"/>
                <c:extLst>
                  <c:ext xmlns:c16="http://schemas.microsoft.com/office/drawing/2014/chart" uri="{C3380CC4-5D6E-409C-BE32-E72D297353CC}">
                    <c16:uniqueId val="{0000000A-30E6-4ADF-8B51-6217A40417E8}"/>
                  </c:ext>
                </c:extLst>
              </c15:ser>
            </c15:filteredLineSeries>
            <c15:filteredLineSeries>
              <c15:ser>
                <c:idx val="19"/>
                <c:order val="15"/>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ln w="28575" cap="rnd">
                    <a:solidFill>
                      <a:schemeClr val="accent2">
                        <a:lumMod val="8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mục'!$E$5:$E$23</c15:sqref>
                        </c15:formulaRef>
                      </c:ext>
                    </c:extLst>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31-30E6-4ADF-8B51-6217A40417E8}"/>
                  </c:ext>
                </c:extLst>
              </c15:ser>
            </c15:filteredLineSeries>
            <c15:filteredLineSeries>
              <c15:ser>
                <c:idx val="42"/>
                <c:order val="32"/>
                <c:tx>
                  <c:strRef>
                    <c:extLst xmlns:c15="http://schemas.microsoft.com/office/drawing/2012/chart">
                      <c:ext xmlns:c15="http://schemas.microsoft.com/office/drawing/2012/chart" uri="{02D57815-91ED-43cb-92C2-25804820EDAC}">
                        <c15:formulaRef>
                          <c15:sqref>'Tỉ lệ nhâm theo hạng mục'!$AD$2</c15:sqref>
                        </c15:formulaRef>
                      </c:ext>
                    </c:extLst>
                    <c:strCache>
                      <c:ptCount val="1"/>
                      <c:pt idx="0">
                        <c:v>Bụi chì (RAY 8)</c:v>
                      </c:pt>
                    </c:strCache>
                  </c:strRef>
                </c:tx>
                <c:spPr>
                  <a:ln w="28575" cap="rnd">
                    <a:solidFill>
                      <a:schemeClr val="accent1">
                        <a:lumMod val="7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mục'!$AD$5:$AD$23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smooth val="0"/>
                <c:extLst xmlns:c15="http://schemas.microsoft.com/office/drawing/2012/chart">
                  <c:ext xmlns:c16="http://schemas.microsoft.com/office/drawing/2014/chart" uri="{C3380CC4-5D6E-409C-BE32-E72D297353CC}">
                    <c16:uniqueId val="{00000023-30E6-4ADF-8B51-6217A40417E8}"/>
                  </c:ext>
                </c:extLst>
              </c15:ser>
            </c15:filteredLineSeries>
            <c15:filteredLineSeries>
              <c15:ser>
                <c:idx val="54"/>
                <c:order val="41"/>
                <c:tx>
                  <c:strRef>
                    <c:extLst xmlns:c15="http://schemas.microsoft.com/office/drawing/2012/chart">
                      <c:ext xmlns:c15="http://schemas.microsoft.com/office/drawing/2012/chart" uri="{02D57815-91ED-43cb-92C2-25804820EDAC}">
                        <c15:formulaRef>
                          <c15:sqref>'Tỉ lệ nhâm theo hạng mục'!$AN$3</c15:sqref>
                        </c15:formulaRef>
                      </c:ext>
                    </c:extLst>
                    <c:strCache>
                      <c:ptCount val="1"/>
                      <c:pt idx="0">
                        <c:v>SLSX</c:v>
                      </c:pt>
                    </c:strCache>
                  </c:strRef>
                </c:tx>
                <c:spPr>
                  <a:ln w="28575" cap="rnd">
                    <a:solidFill>
                      <a:schemeClr val="accent1"/>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mục'!$AN$5:$AN$23</c15:sqref>
                        </c15:formulaRef>
                      </c:ext>
                    </c:extLst>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xmlns:c15="http://schemas.microsoft.com/office/drawing/2012/chart">
                  <c:ext xmlns:c16="http://schemas.microsoft.com/office/drawing/2014/chart" uri="{C3380CC4-5D6E-409C-BE32-E72D297353CC}">
                    <c16:uniqueId val="{0000002D-30E6-4ADF-8B51-6217A40417E8}"/>
                  </c:ext>
                </c:extLst>
              </c15:ser>
            </c15:filteredLineSeries>
          </c:ext>
        </c:extLst>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spPr>
        <a:noFill/>
        <a:ln>
          <a:noFill/>
        </a:ln>
        <a:effectLst/>
      </c:spPr>
    </c:plotArea>
    <c:legend>
      <c:legendPos val="b"/>
      <c:layout>
        <c:manualLayout>
          <c:xMode val="edge"/>
          <c:yMode val="edge"/>
          <c:x val="0.33921577323293389"/>
          <c:y val="0.92604825665639245"/>
          <c:w val="0.21428153491349156"/>
          <c:h val="5.180647095161936E-2"/>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400" b="1">
                <a:latin typeface="Arial" panose="020B0604020202020204" pitchFamily="34" charset="0"/>
                <a:cs typeface="Arial" panose="020B0604020202020204" pitchFamily="34" charset="0"/>
              </a:rPr>
              <a:t>Phế phẩm tụ điện (RAY 6)</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71793679180018E-2"/>
          <c:y val="7.6957337339363135E-2"/>
          <c:w val="0.98404072289211786"/>
          <c:h val="0.67106185735524182"/>
        </c:manualLayout>
      </c:layout>
      <c:lineChart>
        <c:grouping val="standard"/>
        <c:varyColors val="0"/>
        <c:ser>
          <c:idx val="2"/>
          <c:order val="2"/>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smooth val="0"/>
          <c:extLst>
            <c:ext xmlns:c16="http://schemas.microsoft.com/office/drawing/2014/chart" uri="{C3380CC4-5D6E-409C-BE32-E72D297353CC}">
              <c16:uniqueId val="{00000001-30E6-4ADF-8B51-6217A40417E8}"/>
            </c:ext>
          </c:extLst>
        </c:ser>
        <c:ser>
          <c:idx val="3"/>
          <c:order val="3"/>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smooth val="0"/>
          <c:extLst>
            <c:ext xmlns:c16="http://schemas.microsoft.com/office/drawing/2014/chart" uri="{C3380CC4-5D6E-409C-BE32-E72D297353CC}">
              <c16:uniqueId val="{00000002-30E6-4ADF-8B51-6217A40417E8}"/>
            </c:ext>
          </c:extLst>
        </c:ser>
        <c:ser>
          <c:idx val="4"/>
          <c:order val="4"/>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smooth val="0"/>
          <c:extLst>
            <c:ext xmlns:c16="http://schemas.microsoft.com/office/drawing/2014/chart" uri="{C3380CC4-5D6E-409C-BE32-E72D297353CC}">
              <c16:uniqueId val="{00000003-30E6-4ADF-8B51-6217A40417E8}"/>
            </c:ext>
          </c:extLst>
        </c:ser>
        <c:ser>
          <c:idx val="5"/>
          <c:order val="5"/>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smooth val="0"/>
          <c:extLst>
            <c:ext xmlns:c16="http://schemas.microsoft.com/office/drawing/2014/chart" uri="{C3380CC4-5D6E-409C-BE32-E72D297353CC}">
              <c16:uniqueId val="{00000004-30E6-4ADF-8B51-6217A40417E8}"/>
            </c:ext>
          </c:extLst>
        </c:ser>
        <c:ser>
          <c:idx val="8"/>
          <c:order val="6"/>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smooth val="0"/>
          <c:extLst>
            <c:ext xmlns:c16="http://schemas.microsoft.com/office/drawing/2014/chart" uri="{C3380CC4-5D6E-409C-BE32-E72D297353CC}">
              <c16:uniqueId val="{00000006-30E6-4ADF-8B51-6217A40417E8}"/>
            </c:ext>
          </c:extLst>
        </c:ser>
        <c:ser>
          <c:idx val="9"/>
          <c:order val="7"/>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smooth val="0"/>
          <c:extLst>
            <c:ext xmlns:c16="http://schemas.microsoft.com/office/drawing/2014/chart" uri="{C3380CC4-5D6E-409C-BE32-E72D297353CC}">
              <c16:uniqueId val="{00000007-30E6-4ADF-8B51-6217A40417E8}"/>
            </c:ext>
          </c:extLst>
        </c:ser>
        <c:ser>
          <c:idx val="10"/>
          <c:order val="8"/>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smooth val="0"/>
          <c:extLst>
            <c:ext xmlns:c16="http://schemas.microsoft.com/office/drawing/2014/chart" uri="{C3380CC4-5D6E-409C-BE32-E72D297353CC}">
              <c16:uniqueId val="{00000008-30E6-4ADF-8B51-6217A40417E8}"/>
            </c:ext>
          </c:extLst>
        </c:ser>
        <c:ser>
          <c:idx val="11"/>
          <c:order val="9"/>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smooth val="0"/>
          <c:extLst>
            <c:ext xmlns:c16="http://schemas.microsoft.com/office/drawing/2014/chart" uri="{C3380CC4-5D6E-409C-BE32-E72D297353CC}">
              <c16:uniqueId val="{00000009-30E6-4ADF-8B51-6217A40417E8}"/>
            </c:ext>
          </c:extLst>
        </c:ser>
        <c:ser>
          <c:idx val="14"/>
          <c:order val="11"/>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smooth val="0"/>
          <c:extLst>
            <c:ext xmlns:c16="http://schemas.microsoft.com/office/drawing/2014/chart" uri="{C3380CC4-5D6E-409C-BE32-E72D297353CC}">
              <c16:uniqueId val="{0000000B-30E6-4ADF-8B51-6217A40417E8}"/>
            </c:ext>
          </c:extLst>
        </c:ser>
        <c:ser>
          <c:idx val="15"/>
          <c:order val="12"/>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smooth val="0"/>
          <c:extLst>
            <c:ext xmlns:c16="http://schemas.microsoft.com/office/drawing/2014/chart" uri="{C3380CC4-5D6E-409C-BE32-E72D297353CC}">
              <c16:uniqueId val="{0000000C-30E6-4ADF-8B51-6217A40417E8}"/>
            </c:ext>
          </c:extLst>
        </c:ser>
        <c:ser>
          <c:idx val="16"/>
          <c:order val="13"/>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smooth val="0"/>
          <c:extLst>
            <c:ext xmlns:c16="http://schemas.microsoft.com/office/drawing/2014/chart" uri="{C3380CC4-5D6E-409C-BE32-E72D297353CC}">
              <c16:uniqueId val="{0000000D-30E6-4ADF-8B51-6217A40417E8}"/>
            </c:ext>
          </c:extLst>
        </c:ser>
        <c:ser>
          <c:idx val="17"/>
          <c:order val="14"/>
          <c:spPr>
            <a:ln w="28575" cap="rnd">
              <a:solidFill>
                <a:schemeClr val="accent6">
                  <a:lumMod val="80000"/>
                  <a:lumOff val="2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smooth val="0"/>
          <c:extLst>
            <c:ext xmlns:c16="http://schemas.microsoft.com/office/drawing/2014/chart" uri="{C3380CC4-5D6E-409C-BE32-E72D297353CC}">
              <c16:uniqueId val="{0000000E-30E6-4ADF-8B51-6217A40417E8}"/>
            </c:ext>
          </c:extLst>
        </c:ser>
        <c:ser>
          <c:idx val="20"/>
          <c:order val="16"/>
          <c:spPr>
            <a:ln w="28575" cap="rnd">
              <a:solidFill>
                <a:schemeClr val="accent3">
                  <a:lumMod val="80000"/>
                </a:schemeClr>
              </a:solidFill>
              <a:round/>
            </a:ln>
            <a:effectLst/>
          </c:spPr>
          <c:marker>
            <c:symbol val="circle"/>
            <c:size val="5"/>
            <c:spPr>
              <a:solidFill>
                <a:schemeClr val="accent3">
                  <a:lumMod val="80000"/>
                </a:schemeClr>
              </a:solidFill>
              <a:ln w="9525">
                <a:solidFill>
                  <a:schemeClr val="accent3">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smooth val="0"/>
          <c:extLst>
            <c:ext xmlns:c16="http://schemas.microsoft.com/office/drawing/2014/chart" uri="{C3380CC4-5D6E-409C-BE32-E72D297353CC}">
              <c16:uniqueId val="{00000010-30E6-4ADF-8B51-6217A40417E8}"/>
            </c:ext>
          </c:extLst>
        </c:ser>
        <c:ser>
          <c:idx val="21"/>
          <c:order val="17"/>
          <c:spPr>
            <a:ln w="28575" cap="rnd">
              <a:solidFill>
                <a:schemeClr val="accent4">
                  <a:lumMod val="80000"/>
                </a:schemeClr>
              </a:solidFill>
              <a:round/>
            </a:ln>
            <a:effectLst/>
          </c:spPr>
          <c:marker>
            <c:symbol val="circle"/>
            <c:size val="5"/>
            <c:spPr>
              <a:solidFill>
                <a:schemeClr val="accent4">
                  <a:lumMod val="80000"/>
                </a:schemeClr>
              </a:solidFill>
              <a:ln w="9525">
                <a:solidFill>
                  <a:schemeClr val="accent4">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smooth val="0"/>
          <c:extLst>
            <c:ext xmlns:c16="http://schemas.microsoft.com/office/drawing/2014/chart" uri="{C3380CC4-5D6E-409C-BE32-E72D297353CC}">
              <c16:uniqueId val="{00000011-30E6-4ADF-8B51-6217A40417E8}"/>
            </c:ext>
          </c:extLst>
        </c:ser>
        <c:ser>
          <c:idx val="22"/>
          <c:order val="18"/>
          <c:spPr>
            <a:ln w="28575" cap="rnd">
              <a:solidFill>
                <a:schemeClr val="accent5">
                  <a:lumMod val="80000"/>
                </a:schemeClr>
              </a:solidFill>
              <a:round/>
            </a:ln>
            <a:effectLst/>
          </c:spPr>
          <c:marker>
            <c:symbol val="circle"/>
            <c:size val="5"/>
            <c:spPr>
              <a:solidFill>
                <a:schemeClr val="accent5">
                  <a:lumMod val="80000"/>
                </a:schemeClr>
              </a:solidFill>
              <a:ln w="9525">
                <a:solidFill>
                  <a:schemeClr val="accent5">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smooth val="0"/>
          <c:extLst>
            <c:ext xmlns:c16="http://schemas.microsoft.com/office/drawing/2014/chart" uri="{C3380CC4-5D6E-409C-BE32-E72D297353CC}">
              <c16:uniqueId val="{00000012-30E6-4ADF-8B51-6217A40417E8}"/>
            </c:ext>
          </c:extLst>
        </c:ser>
        <c:ser>
          <c:idx val="23"/>
          <c:order val="19"/>
          <c:spPr>
            <a:ln w="28575" cap="rnd">
              <a:solidFill>
                <a:schemeClr val="accent6">
                  <a:lumMod val="80000"/>
                </a:schemeClr>
              </a:solidFill>
              <a:round/>
            </a:ln>
            <a:effectLst/>
          </c:spPr>
          <c:marker>
            <c:symbol val="circle"/>
            <c:size val="5"/>
            <c:spPr>
              <a:solidFill>
                <a:schemeClr val="accent6">
                  <a:lumMod val="80000"/>
                </a:schemeClr>
              </a:solidFill>
              <a:ln w="9525">
                <a:solidFill>
                  <a:schemeClr val="accent6">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smooth val="0"/>
          <c:extLst>
            <c:ext xmlns:c16="http://schemas.microsoft.com/office/drawing/2014/chart" uri="{C3380CC4-5D6E-409C-BE32-E72D297353CC}">
              <c16:uniqueId val="{00000013-30E6-4ADF-8B51-6217A40417E8}"/>
            </c:ext>
          </c:extLst>
        </c:ser>
        <c:ser>
          <c:idx val="26"/>
          <c:order val="20"/>
          <c:spPr>
            <a:ln w="28575" cap="rnd">
              <a:solidFill>
                <a:schemeClr val="accent3">
                  <a:lumMod val="60000"/>
                  <a:lumOff val="40000"/>
                </a:schemeClr>
              </a:solidFill>
              <a:round/>
            </a:ln>
            <a:effectLst/>
          </c:spPr>
          <c:marker>
            <c:symbol val="circle"/>
            <c:size val="5"/>
            <c:spPr>
              <a:solidFill>
                <a:schemeClr val="accent3">
                  <a:lumMod val="60000"/>
                  <a:lumOff val="40000"/>
                </a:schemeClr>
              </a:solidFill>
              <a:ln w="9525">
                <a:solidFill>
                  <a:schemeClr val="accent3">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smooth val="0"/>
          <c:extLst>
            <c:ext xmlns:c16="http://schemas.microsoft.com/office/drawing/2014/chart" uri="{C3380CC4-5D6E-409C-BE32-E72D297353CC}">
              <c16:uniqueId val="{00000015-30E6-4ADF-8B51-6217A40417E8}"/>
            </c:ext>
          </c:extLst>
        </c:ser>
        <c:ser>
          <c:idx val="27"/>
          <c:order val="21"/>
          <c:spPr>
            <a:ln w="28575" cap="rnd">
              <a:solidFill>
                <a:schemeClr val="accent4">
                  <a:lumMod val="60000"/>
                  <a:lumOff val="40000"/>
                </a:schemeClr>
              </a:solidFill>
              <a:round/>
            </a:ln>
            <a:effectLst/>
          </c:spPr>
          <c:marker>
            <c:symbol val="circle"/>
            <c:size val="5"/>
            <c:spPr>
              <a:solidFill>
                <a:schemeClr val="accent4">
                  <a:lumMod val="60000"/>
                  <a:lumOff val="40000"/>
                </a:schemeClr>
              </a:solidFill>
              <a:ln w="9525">
                <a:solidFill>
                  <a:schemeClr val="accent4">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smooth val="0"/>
          <c:extLst>
            <c:ext xmlns:c16="http://schemas.microsoft.com/office/drawing/2014/chart" uri="{C3380CC4-5D6E-409C-BE32-E72D297353CC}">
              <c16:uniqueId val="{00000016-30E6-4ADF-8B51-6217A40417E8}"/>
            </c:ext>
          </c:extLst>
        </c:ser>
        <c:ser>
          <c:idx val="28"/>
          <c:order val="22"/>
          <c:spPr>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smooth val="0"/>
          <c:extLst>
            <c:ext xmlns:c16="http://schemas.microsoft.com/office/drawing/2014/chart" uri="{C3380CC4-5D6E-409C-BE32-E72D297353CC}">
              <c16:uniqueId val="{00000017-30E6-4ADF-8B51-6217A40417E8}"/>
            </c:ext>
          </c:extLst>
        </c:ser>
        <c:ser>
          <c:idx val="29"/>
          <c:order val="23"/>
          <c:tx>
            <c:strRef>
              <c:f>'Tổng hợp'!$Z$2</c:f>
              <c:strCache>
                <c:ptCount val="1"/>
                <c:pt idx="0">
                  <c:v>Đế vỏ nhỏ (RAY 5)</c:v>
                </c:pt>
              </c:strCache>
            </c:strRef>
          </c:tx>
          <c:spPr>
            <a:ln w="28575" cap="rnd">
              <a:solidFill>
                <a:schemeClr val="accent6">
                  <a:lumMod val="60000"/>
                  <a:lumOff val="40000"/>
                </a:schemeClr>
              </a:solidFill>
              <a:round/>
            </a:ln>
            <a:effectLst/>
          </c:spPr>
          <c:marker>
            <c:symbol val="circle"/>
            <c:size val="5"/>
            <c:spPr>
              <a:solidFill>
                <a:schemeClr val="accent6">
                  <a:lumMod val="60000"/>
                  <a:lumOff val="40000"/>
                </a:schemeClr>
              </a:solidFill>
              <a:ln w="9525">
                <a:solidFill>
                  <a:schemeClr val="accent6">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smooth val="0"/>
          <c:extLst>
            <c:ext xmlns:c16="http://schemas.microsoft.com/office/drawing/2014/chart" uri="{C3380CC4-5D6E-409C-BE32-E72D297353CC}">
              <c16:uniqueId val="{00000018-30E6-4ADF-8B51-6217A40417E8}"/>
            </c:ext>
          </c:extLst>
        </c:ser>
        <c:ser>
          <c:idx val="32"/>
          <c:order val="24"/>
          <c:spPr>
            <a:ln w="28575" cap="rnd">
              <a:solidFill>
                <a:schemeClr val="accent3">
                  <a:lumMod val="50000"/>
                </a:schemeClr>
              </a:solidFill>
              <a:round/>
            </a:ln>
            <a:effectLst/>
          </c:spPr>
          <c:marker>
            <c:symbol val="circle"/>
            <c:size val="5"/>
            <c:spPr>
              <a:solidFill>
                <a:schemeClr val="accent3">
                  <a:lumMod val="50000"/>
                </a:schemeClr>
              </a:solidFill>
              <a:ln w="9525">
                <a:solidFill>
                  <a:schemeClr val="accent3">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smooth val="0"/>
          <c:extLst>
            <c:ext xmlns:c16="http://schemas.microsoft.com/office/drawing/2014/chart" uri="{C3380CC4-5D6E-409C-BE32-E72D297353CC}">
              <c16:uniqueId val="{0000001A-30E6-4ADF-8B51-6217A40417E8}"/>
            </c:ext>
          </c:extLst>
        </c:ser>
        <c:ser>
          <c:idx val="33"/>
          <c:order val="25"/>
          <c:spPr>
            <a:ln w="28575" cap="rnd">
              <a:solidFill>
                <a:schemeClr val="accent4">
                  <a:lumMod val="50000"/>
                </a:schemeClr>
              </a:solidFill>
              <a:round/>
            </a:ln>
            <a:effectLst/>
          </c:spPr>
          <c:marker>
            <c:symbol val="circle"/>
            <c:size val="5"/>
            <c:spPr>
              <a:solidFill>
                <a:schemeClr val="accent4">
                  <a:lumMod val="50000"/>
                </a:schemeClr>
              </a:solidFill>
              <a:ln w="9525">
                <a:solidFill>
                  <a:schemeClr val="accent4">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smooth val="0"/>
          <c:extLst>
            <c:ext xmlns:c16="http://schemas.microsoft.com/office/drawing/2014/chart" uri="{C3380CC4-5D6E-409C-BE32-E72D297353CC}">
              <c16:uniqueId val="{0000001B-30E6-4ADF-8B51-6217A40417E8}"/>
            </c:ext>
          </c:extLst>
        </c:ser>
        <c:ser>
          <c:idx val="34"/>
          <c:order val="26"/>
          <c:spPr>
            <a:ln w="28575" cap="rnd">
              <a:solidFill>
                <a:schemeClr val="accent5">
                  <a:lumMod val="50000"/>
                </a:schemeClr>
              </a:solidFill>
              <a:round/>
            </a:ln>
            <a:effectLst/>
          </c:spPr>
          <c:marker>
            <c:symbol val="circle"/>
            <c:size val="5"/>
            <c:spPr>
              <a:solidFill>
                <a:schemeClr val="accent5">
                  <a:lumMod val="50000"/>
                </a:schemeClr>
              </a:solidFill>
              <a:ln w="9525">
                <a:solidFill>
                  <a:schemeClr val="accent5">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smooth val="0"/>
          <c:extLst>
            <c:ext xmlns:c16="http://schemas.microsoft.com/office/drawing/2014/chart" uri="{C3380CC4-5D6E-409C-BE32-E72D297353CC}">
              <c16:uniqueId val="{0000001C-30E6-4ADF-8B51-6217A40417E8}"/>
            </c:ext>
          </c:extLst>
        </c:ser>
        <c:ser>
          <c:idx val="35"/>
          <c:order val="27"/>
          <c:spPr>
            <a:ln w="28575" cap="rnd">
              <a:solidFill>
                <a:schemeClr val="accent6">
                  <a:lumMod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smooth val="0"/>
          <c:extLst>
            <c:ext xmlns:c16="http://schemas.microsoft.com/office/drawing/2014/chart" uri="{C3380CC4-5D6E-409C-BE32-E72D297353CC}">
              <c16:uniqueId val="{0000001D-30E6-4ADF-8B51-6217A40417E8}"/>
            </c:ext>
          </c:extLst>
        </c:ser>
        <c:ser>
          <c:idx val="38"/>
          <c:order val="28"/>
          <c:spPr>
            <a:ln w="28575" cap="rnd">
              <a:solidFill>
                <a:schemeClr val="accent3">
                  <a:lumMod val="70000"/>
                  <a:lumOff val="30000"/>
                </a:schemeClr>
              </a:solidFill>
              <a:round/>
            </a:ln>
            <a:effectLst/>
          </c:spPr>
          <c:marker>
            <c:symbol val="circle"/>
            <c:size val="5"/>
            <c:spPr>
              <a:solidFill>
                <a:schemeClr val="accent3">
                  <a:lumMod val="70000"/>
                  <a:lumOff val="30000"/>
                </a:schemeClr>
              </a:solidFill>
              <a:ln w="9525">
                <a:solidFill>
                  <a:schemeClr val="accent3">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smooth val="0"/>
          <c:extLst>
            <c:ext xmlns:c16="http://schemas.microsoft.com/office/drawing/2014/chart" uri="{C3380CC4-5D6E-409C-BE32-E72D297353CC}">
              <c16:uniqueId val="{0000001F-30E6-4ADF-8B51-6217A40417E8}"/>
            </c:ext>
          </c:extLst>
        </c:ser>
        <c:ser>
          <c:idx val="39"/>
          <c:order val="29"/>
          <c:spPr>
            <a:ln w="28575" cap="rnd">
              <a:solidFill>
                <a:schemeClr val="accent4">
                  <a:lumMod val="70000"/>
                  <a:lumOff val="30000"/>
                </a:schemeClr>
              </a:solidFill>
              <a:round/>
            </a:ln>
            <a:effectLst/>
          </c:spPr>
          <c:marker>
            <c:symbol val="circle"/>
            <c:size val="5"/>
            <c:spPr>
              <a:solidFill>
                <a:schemeClr val="accent4">
                  <a:lumMod val="70000"/>
                  <a:lumOff val="30000"/>
                </a:schemeClr>
              </a:solidFill>
              <a:ln w="9525">
                <a:solidFill>
                  <a:schemeClr val="accent4">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smooth val="0"/>
          <c:extLst>
            <c:ext xmlns:c16="http://schemas.microsoft.com/office/drawing/2014/chart" uri="{C3380CC4-5D6E-409C-BE32-E72D297353CC}">
              <c16:uniqueId val="{00000020-30E6-4ADF-8B51-6217A40417E8}"/>
            </c:ext>
          </c:extLst>
        </c:ser>
        <c:ser>
          <c:idx val="40"/>
          <c:order val="30"/>
          <c:spPr>
            <a:ln w="28575" cap="rnd">
              <a:solidFill>
                <a:schemeClr val="accent5">
                  <a:lumMod val="70000"/>
                  <a:lumOff val="30000"/>
                </a:schemeClr>
              </a:solidFill>
              <a:round/>
            </a:ln>
            <a:effectLst/>
          </c:spPr>
          <c:marker>
            <c:symbol val="circle"/>
            <c:size val="5"/>
            <c:spPr>
              <a:solidFill>
                <a:schemeClr val="accent5">
                  <a:lumMod val="70000"/>
                  <a:lumOff val="30000"/>
                </a:schemeClr>
              </a:solidFill>
              <a:ln w="9525">
                <a:solidFill>
                  <a:schemeClr val="accent5">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smooth val="0"/>
          <c:extLst>
            <c:ext xmlns:c16="http://schemas.microsoft.com/office/drawing/2014/chart" uri="{C3380CC4-5D6E-409C-BE32-E72D297353CC}">
              <c16:uniqueId val="{00000021-30E6-4ADF-8B51-6217A40417E8}"/>
            </c:ext>
          </c:extLst>
        </c:ser>
        <c:ser>
          <c:idx val="41"/>
          <c:order val="31"/>
          <c:spPr>
            <a:ln w="28575" cap="rnd">
              <a:solidFill>
                <a:schemeClr val="accent6">
                  <a:lumMod val="70000"/>
                  <a:lumOff val="3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smooth val="0"/>
          <c:extLst>
            <c:ext xmlns:c16="http://schemas.microsoft.com/office/drawing/2014/chart" uri="{C3380CC4-5D6E-409C-BE32-E72D297353CC}">
              <c16:uniqueId val="{00000022-30E6-4ADF-8B51-6217A40417E8}"/>
            </c:ext>
          </c:extLst>
        </c:ser>
        <c:ser>
          <c:idx val="44"/>
          <c:order val="33"/>
          <c:spPr>
            <a:ln w="28575" cap="rnd">
              <a:solidFill>
                <a:schemeClr val="accent3">
                  <a:lumMod val="70000"/>
                </a:schemeClr>
              </a:solidFill>
              <a:round/>
            </a:ln>
            <a:effectLst/>
          </c:spPr>
          <c:marker>
            <c:symbol val="circle"/>
            <c:size val="5"/>
            <c:spPr>
              <a:solidFill>
                <a:schemeClr val="accent3">
                  <a:lumMod val="70000"/>
                </a:schemeClr>
              </a:solidFill>
              <a:ln w="9525">
                <a:solidFill>
                  <a:schemeClr val="accent3">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smooth val="0"/>
          <c:extLst>
            <c:ext xmlns:c16="http://schemas.microsoft.com/office/drawing/2014/chart" uri="{C3380CC4-5D6E-409C-BE32-E72D297353CC}">
              <c16:uniqueId val="{00000024-30E6-4ADF-8B51-6217A40417E8}"/>
            </c:ext>
          </c:extLst>
        </c:ser>
        <c:ser>
          <c:idx val="45"/>
          <c:order val="34"/>
          <c:spPr>
            <a:ln w="28575" cap="rnd">
              <a:solidFill>
                <a:schemeClr val="accent4">
                  <a:lumMod val="70000"/>
                </a:schemeClr>
              </a:solidFill>
              <a:round/>
            </a:ln>
            <a:effectLst/>
          </c:spPr>
          <c:marker>
            <c:symbol val="circle"/>
            <c:size val="5"/>
            <c:spPr>
              <a:solidFill>
                <a:schemeClr val="accent4">
                  <a:lumMod val="70000"/>
                </a:schemeClr>
              </a:solidFill>
              <a:ln w="9525">
                <a:solidFill>
                  <a:schemeClr val="accent4">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smooth val="0"/>
          <c:extLst>
            <c:ext xmlns:c16="http://schemas.microsoft.com/office/drawing/2014/chart" uri="{C3380CC4-5D6E-409C-BE32-E72D297353CC}">
              <c16:uniqueId val="{00000025-30E6-4ADF-8B51-6217A40417E8}"/>
            </c:ext>
          </c:extLst>
        </c:ser>
        <c:ser>
          <c:idx val="46"/>
          <c:order val="35"/>
          <c:spPr>
            <a:ln w="28575" cap="rnd">
              <a:solidFill>
                <a:schemeClr val="accent5">
                  <a:lumMod val="70000"/>
                </a:schemeClr>
              </a:solidFill>
              <a:round/>
            </a:ln>
            <a:effectLst/>
          </c:spPr>
          <c:marker>
            <c:symbol val="circle"/>
            <c:size val="5"/>
            <c:spPr>
              <a:solidFill>
                <a:schemeClr val="accent5">
                  <a:lumMod val="70000"/>
                </a:schemeClr>
              </a:solidFill>
              <a:ln w="9525">
                <a:solidFill>
                  <a:schemeClr val="accent5">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smooth val="0"/>
          <c:extLst>
            <c:ext xmlns:c16="http://schemas.microsoft.com/office/drawing/2014/chart" uri="{C3380CC4-5D6E-409C-BE32-E72D297353CC}">
              <c16:uniqueId val="{00000026-30E6-4ADF-8B51-6217A40417E8}"/>
            </c:ext>
          </c:extLst>
        </c:ser>
        <c:ser>
          <c:idx val="47"/>
          <c:order val="36"/>
          <c:spPr>
            <a:ln w="28575" cap="rnd">
              <a:solidFill>
                <a:schemeClr val="accent6">
                  <a:lumMod val="70000"/>
                </a:schemeClr>
              </a:solidFill>
              <a:round/>
            </a:ln>
            <a:effectLst/>
          </c:spPr>
          <c:marker>
            <c:symbol val="circle"/>
            <c:size val="5"/>
            <c:spPr>
              <a:solidFill>
                <a:schemeClr val="accent6">
                  <a:lumMod val="70000"/>
                </a:schemeClr>
              </a:solidFill>
              <a:ln w="9525">
                <a:solidFill>
                  <a:schemeClr val="accent6">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smooth val="0"/>
          <c:extLst>
            <c:ext xmlns:c16="http://schemas.microsoft.com/office/drawing/2014/chart" uri="{C3380CC4-5D6E-409C-BE32-E72D297353CC}">
              <c16:uniqueId val="{00000027-30E6-4ADF-8B51-6217A40417E8}"/>
            </c:ext>
          </c:extLst>
        </c:ser>
        <c:ser>
          <c:idx val="50"/>
          <c:order val="37"/>
          <c:spPr>
            <a:ln w="28575" cap="rnd">
              <a:solidFill>
                <a:schemeClr val="accent3">
                  <a:lumMod val="50000"/>
                  <a:lumOff val="50000"/>
                </a:schemeClr>
              </a:solidFill>
              <a:round/>
            </a:ln>
            <a:effectLst/>
          </c:spPr>
          <c:marker>
            <c:symbol val="circle"/>
            <c:size val="5"/>
            <c:spPr>
              <a:solidFill>
                <a:schemeClr val="accent3">
                  <a:lumMod val="50000"/>
                  <a:lumOff val="50000"/>
                </a:schemeClr>
              </a:solidFill>
              <a:ln w="9525">
                <a:solidFill>
                  <a:schemeClr val="accent3">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smooth val="0"/>
          <c:extLst>
            <c:ext xmlns:c16="http://schemas.microsoft.com/office/drawing/2014/chart" uri="{C3380CC4-5D6E-409C-BE32-E72D297353CC}">
              <c16:uniqueId val="{00000029-30E6-4ADF-8B51-6217A40417E8}"/>
            </c:ext>
          </c:extLst>
        </c:ser>
        <c:ser>
          <c:idx val="51"/>
          <c:order val="38"/>
          <c:spPr>
            <a:ln w="28575" cap="rnd">
              <a:solidFill>
                <a:schemeClr val="accent4">
                  <a:lumMod val="50000"/>
                  <a:lumOff val="50000"/>
                </a:schemeClr>
              </a:solidFill>
              <a:round/>
            </a:ln>
            <a:effectLst/>
          </c:spPr>
          <c:marker>
            <c:symbol val="circle"/>
            <c:size val="5"/>
            <c:spPr>
              <a:solidFill>
                <a:schemeClr val="accent4">
                  <a:lumMod val="50000"/>
                  <a:lumOff val="50000"/>
                </a:schemeClr>
              </a:solidFill>
              <a:ln w="9525">
                <a:solidFill>
                  <a:schemeClr val="accent4">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smooth val="0"/>
          <c:extLst>
            <c:ext xmlns:c16="http://schemas.microsoft.com/office/drawing/2014/chart" uri="{C3380CC4-5D6E-409C-BE32-E72D297353CC}">
              <c16:uniqueId val="{0000002A-30E6-4ADF-8B51-6217A40417E8}"/>
            </c:ext>
          </c:extLst>
        </c:ser>
        <c:ser>
          <c:idx val="52"/>
          <c:order val="39"/>
          <c:spPr>
            <a:ln w="28575" cap="rnd">
              <a:solidFill>
                <a:schemeClr val="accent5">
                  <a:lumMod val="50000"/>
                  <a:lumOff val="50000"/>
                </a:schemeClr>
              </a:solidFill>
              <a:round/>
            </a:ln>
            <a:effectLst/>
          </c:spPr>
          <c:marker>
            <c:symbol val="circle"/>
            <c:size val="5"/>
            <c:spPr>
              <a:solidFill>
                <a:schemeClr val="accent5">
                  <a:lumMod val="50000"/>
                  <a:lumOff val="50000"/>
                </a:schemeClr>
              </a:solidFill>
              <a:ln w="9525">
                <a:solidFill>
                  <a:schemeClr val="accent5">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smooth val="0"/>
          <c:extLst>
            <c:ext xmlns:c16="http://schemas.microsoft.com/office/drawing/2014/chart" uri="{C3380CC4-5D6E-409C-BE32-E72D297353CC}">
              <c16:uniqueId val="{0000002B-30E6-4ADF-8B51-6217A40417E8}"/>
            </c:ext>
          </c:extLst>
        </c:ser>
        <c:ser>
          <c:idx val="53"/>
          <c:order val="40"/>
          <c:spPr>
            <a:ln w="28575" cap="rnd">
              <a:solidFill>
                <a:schemeClr val="accent6">
                  <a:lumMod val="50000"/>
                  <a:lumOff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smooth val="0"/>
          <c:extLst>
            <c:ext xmlns:c16="http://schemas.microsoft.com/office/drawing/2014/chart" uri="{C3380CC4-5D6E-409C-BE32-E72D297353CC}">
              <c16:uniqueId val="{0000002C-30E6-4ADF-8B51-6217A40417E8}"/>
            </c:ext>
          </c:extLst>
        </c:ser>
        <c:dLbls>
          <c:showLegendKey val="0"/>
          <c:showVal val="0"/>
          <c:showCatName val="0"/>
          <c:showSerName val="0"/>
          <c:showPercent val="0"/>
          <c:showBubbleSize val="0"/>
        </c:dLbls>
        <c:marker val="1"/>
        <c:smooth val="0"/>
        <c:axId val="729349776"/>
        <c:axId val="729355024"/>
        <c:extLst/>
      </c:lineChart>
      <c:lineChart>
        <c:grouping val="standard"/>
        <c:varyColors val="0"/>
        <c:ser>
          <c:idx val="0"/>
          <c:order val="0"/>
          <c:tx>
            <c:strRef>
              <c:f>'Tỉ lệ nhâm theo hạng mục'!$C$4</c:f>
              <c:strCache>
                <c:ptCount val="1"/>
                <c:pt idx="0">
                  <c:v>tỉ lệ nhầm</c:v>
                </c:pt>
              </c:strCache>
            </c:strRef>
          </c:tx>
          <c:spPr>
            <a:ln w="28575" cap="rnd">
              <a:solidFill>
                <a:schemeClr val="accent1"/>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mục'!$W$5:$W$23</c:f>
              <c:numCache>
                <c:formatCode>0.00%</c:formatCode>
                <c:ptCount val="19"/>
                <c:pt idx="0">
                  <c:v>1.9963267587638743E-3</c:v>
                </c:pt>
                <c:pt idx="1">
                  <c:v>1.1061946902654867E-3</c:v>
                </c:pt>
                <c:pt idx="2">
                  <c:v>9.6697411484677174E-4</c:v>
                </c:pt>
                <c:pt idx="3">
                  <c:v>2.3268440238889319E-4</c:v>
                </c:pt>
                <c:pt idx="4">
                  <c:v>2.0705362688936435E-4</c:v>
                </c:pt>
                <c:pt idx="5">
                  <c:v>7.7597578955536584E-5</c:v>
                </c:pt>
                <c:pt idx="6">
                  <c:v>6.8695472968331392E-4</c:v>
                </c:pt>
                <c:pt idx="7">
                  <c:v>3.3960470012904981E-4</c:v>
                </c:pt>
                <c:pt idx="8">
                  <c:v>3.7593984962406017E-4</c:v>
                </c:pt>
                <c:pt idx="9">
                  <c:v>4.8499965357167601E-4</c:v>
                </c:pt>
                <c:pt idx="10">
                  <c:v>5.9701492537313433E-4</c:v>
                </c:pt>
                <c:pt idx="11">
                  <c:v>4.2319749216300937E-3</c:v>
                </c:pt>
                <c:pt idx="12">
                  <c:v>2.9850746268656717E-4</c:v>
                </c:pt>
                <c:pt idx="14">
                  <c:v>0</c:v>
                </c:pt>
                <c:pt idx="15">
                  <c:v>0</c:v>
                </c:pt>
                <c:pt idx="16">
                  <c:v>4.6948356807511736E-4</c:v>
                </c:pt>
                <c:pt idx="17">
                  <c:v>8.6956521739130438E-4</c:v>
                </c:pt>
                <c:pt idx="18">
                  <c:v>1.176470588235294E-3</c:v>
                </c:pt>
              </c:numCache>
            </c:numRef>
          </c:val>
          <c:smooth val="0"/>
          <c:extLst>
            <c:ext xmlns:c16="http://schemas.microsoft.com/office/drawing/2014/chart" uri="{C3380CC4-5D6E-409C-BE32-E72D297353CC}">
              <c16:uniqueId val="{00000000-30E6-4ADF-8B51-6217A40417E8}"/>
            </c:ext>
          </c:extLst>
        </c:ser>
        <c:ser>
          <c:idx val="1"/>
          <c:order val="1"/>
          <c:tx>
            <c:strRef>
              <c:f>'Tỉ lệ nhâm theo hạng mục'!$E$4</c:f>
              <c:strCache>
                <c:ptCount val="1"/>
                <c:pt idx="0">
                  <c:v>tỉ lệ NG</c:v>
                </c:pt>
              </c:strCache>
            </c:strRef>
          </c:tx>
          <c:spPr>
            <a:ln w="28575" cap="rnd">
              <a:solidFill>
                <a:schemeClr val="accent2"/>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mục'!$Y$5:$Y$23</c:f>
              <c:numCache>
                <c:formatCode>0.00%</c:formatCode>
                <c:ptCount val="19"/>
                <c:pt idx="0">
                  <c:v>1.1339135989778808E-2</c:v>
                </c:pt>
                <c:pt idx="1">
                  <c:v>2.8023598820058997E-3</c:v>
                </c:pt>
                <c:pt idx="2">
                  <c:v>2.6777744718833678E-3</c:v>
                </c:pt>
                <c:pt idx="3">
                  <c:v>1.8614752191111455E-3</c:v>
                </c:pt>
                <c:pt idx="4">
                  <c:v>3.5199116571191938E-3</c:v>
                </c:pt>
                <c:pt idx="5">
                  <c:v>1.707146737021805E-3</c:v>
                </c:pt>
                <c:pt idx="6">
                  <c:v>1.9921687160816101E-3</c:v>
                </c:pt>
                <c:pt idx="7">
                  <c:v>3.1922841812130681E-3</c:v>
                </c:pt>
                <c:pt idx="8">
                  <c:v>4.887218045112782E-3</c:v>
                </c:pt>
                <c:pt idx="9">
                  <c:v>2.5635695974502875E-3</c:v>
                </c:pt>
                <c:pt idx="10">
                  <c:v>2.1641791044776119E-3</c:v>
                </c:pt>
                <c:pt idx="11">
                  <c:v>3.9184952978056423E-3</c:v>
                </c:pt>
                <c:pt idx="12">
                  <c:v>5.2238805970149255E-3</c:v>
                </c:pt>
                <c:pt idx="14">
                  <c:v>5.3793884484711211E-3</c:v>
                </c:pt>
                <c:pt idx="15">
                  <c:v>6.2713169765650787E-3</c:v>
                </c:pt>
                <c:pt idx="16">
                  <c:v>6.9248826291079812E-3</c:v>
                </c:pt>
                <c:pt idx="17">
                  <c:v>2.4844720496894411E-3</c:v>
                </c:pt>
                <c:pt idx="18">
                  <c:v>3.7647058823529413E-3</c:v>
                </c:pt>
              </c:numCache>
            </c:numRef>
          </c:val>
          <c:smooth val="0"/>
          <c:extLst xmlns:c15="http://schemas.microsoft.com/office/drawing/2012/chart">
            <c:ext xmlns:c16="http://schemas.microsoft.com/office/drawing/2014/chart" uri="{C3380CC4-5D6E-409C-BE32-E72D297353CC}">
              <c16:uniqueId val="{0000002E-30E6-4ADF-8B51-6217A40417E8}"/>
            </c:ext>
          </c:extLst>
        </c:ser>
        <c:dLbls>
          <c:showLegendKey val="0"/>
          <c:showVal val="0"/>
          <c:showCatName val="0"/>
          <c:showSerName val="0"/>
          <c:showPercent val="0"/>
          <c:showBubbleSize val="0"/>
        </c:dLbls>
        <c:marker val="1"/>
        <c:smooth val="0"/>
        <c:axId val="729349776"/>
        <c:axId val="729355024"/>
        <c:extLst>
          <c:ext xmlns:c15="http://schemas.microsoft.com/office/drawing/2012/chart" uri="{02D57815-91ED-43cb-92C2-25804820EDAC}">
            <c15:filteredLineSeries>
              <c15:ser>
                <c:idx val="12"/>
                <c:order val="10"/>
                <c:tx>
                  <c:strRef>
                    <c:extLst>
                      <c:ext uri="{02D57815-91ED-43cb-92C2-25804820EDAC}">
                        <c15:formulaRef>
                          <c15:sqref>'Tỉ lệ nhâm theo hạng mục'!$J$2</c15:sqref>
                        </c15:formulaRef>
                      </c:ext>
                    </c:extLst>
                    <c:strCache>
                      <c:ptCount val="1"/>
                      <c:pt idx="0">
                        <c:v>Hàn phía chổi (RAY 3)</c:v>
                      </c:pt>
                    </c:strCache>
                  </c:strRef>
                </c:tx>
                <c:spPr>
                  <a:ln w="28575" cap="rnd">
                    <a:solidFill>
                      <a:schemeClr val="accent1">
                        <a:lumMod val="80000"/>
                        <a:lumOff val="20000"/>
                      </a:schemeClr>
                    </a:solidFill>
                    <a:round/>
                  </a:ln>
                  <a:effectLst/>
                </c:spPr>
                <c:marker>
                  <c:symbol val="none"/>
                </c:marker>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mục'!$J$5:$J$23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smooth val="0"/>
                <c:extLst>
                  <c:ext xmlns:c16="http://schemas.microsoft.com/office/drawing/2014/chart" uri="{C3380CC4-5D6E-409C-BE32-E72D297353CC}">
                    <c16:uniqueId val="{0000000A-30E6-4ADF-8B51-6217A40417E8}"/>
                  </c:ext>
                </c:extLst>
              </c15:ser>
            </c15:filteredLineSeries>
            <c15:filteredLineSeries>
              <c15:ser>
                <c:idx val="19"/>
                <c:order val="15"/>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ln w="28575" cap="rnd">
                    <a:solidFill>
                      <a:schemeClr val="accent2">
                        <a:lumMod val="8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mục'!$E$5:$E$23</c15:sqref>
                        </c15:formulaRef>
                      </c:ext>
                    </c:extLst>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31-30E6-4ADF-8B51-6217A40417E8}"/>
                  </c:ext>
                </c:extLst>
              </c15:ser>
            </c15:filteredLineSeries>
            <c15:filteredLineSeries>
              <c15:ser>
                <c:idx val="42"/>
                <c:order val="32"/>
                <c:tx>
                  <c:strRef>
                    <c:extLst xmlns:c15="http://schemas.microsoft.com/office/drawing/2012/chart">
                      <c:ext xmlns:c15="http://schemas.microsoft.com/office/drawing/2012/chart" uri="{02D57815-91ED-43cb-92C2-25804820EDAC}">
                        <c15:formulaRef>
                          <c15:sqref>'Tỉ lệ nhâm theo hạng mục'!$AD$2</c15:sqref>
                        </c15:formulaRef>
                      </c:ext>
                    </c:extLst>
                    <c:strCache>
                      <c:ptCount val="1"/>
                      <c:pt idx="0">
                        <c:v>Bụi chì (RAY 8)</c:v>
                      </c:pt>
                    </c:strCache>
                  </c:strRef>
                </c:tx>
                <c:spPr>
                  <a:ln w="28575" cap="rnd">
                    <a:solidFill>
                      <a:schemeClr val="accent1">
                        <a:lumMod val="7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mục'!$AD$5:$AD$23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smooth val="0"/>
                <c:extLst xmlns:c15="http://schemas.microsoft.com/office/drawing/2012/chart">
                  <c:ext xmlns:c16="http://schemas.microsoft.com/office/drawing/2014/chart" uri="{C3380CC4-5D6E-409C-BE32-E72D297353CC}">
                    <c16:uniqueId val="{00000023-30E6-4ADF-8B51-6217A40417E8}"/>
                  </c:ext>
                </c:extLst>
              </c15:ser>
            </c15:filteredLineSeries>
            <c15:filteredLineSeries>
              <c15:ser>
                <c:idx val="54"/>
                <c:order val="41"/>
                <c:tx>
                  <c:strRef>
                    <c:extLst xmlns:c15="http://schemas.microsoft.com/office/drawing/2012/chart">
                      <c:ext xmlns:c15="http://schemas.microsoft.com/office/drawing/2012/chart" uri="{02D57815-91ED-43cb-92C2-25804820EDAC}">
                        <c15:formulaRef>
                          <c15:sqref>'Tỉ lệ nhâm theo hạng mục'!$AN$3</c15:sqref>
                        </c15:formulaRef>
                      </c:ext>
                    </c:extLst>
                    <c:strCache>
                      <c:ptCount val="1"/>
                      <c:pt idx="0">
                        <c:v>SLSX</c:v>
                      </c:pt>
                    </c:strCache>
                  </c:strRef>
                </c:tx>
                <c:spPr>
                  <a:ln w="28575" cap="rnd">
                    <a:solidFill>
                      <a:schemeClr val="accent1"/>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mục'!$AN$5:$AN$23</c15:sqref>
                        </c15:formulaRef>
                      </c:ext>
                    </c:extLst>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xmlns:c15="http://schemas.microsoft.com/office/drawing/2012/chart">
                  <c:ext xmlns:c16="http://schemas.microsoft.com/office/drawing/2014/chart" uri="{C3380CC4-5D6E-409C-BE32-E72D297353CC}">
                    <c16:uniqueId val="{0000002D-30E6-4ADF-8B51-6217A40417E8}"/>
                  </c:ext>
                </c:extLst>
              </c15:ser>
            </c15:filteredLineSeries>
          </c:ext>
        </c:extLst>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1.0000000000000002E-2"/>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spPr>
        <a:noFill/>
        <a:ln>
          <a:noFill/>
        </a:ln>
        <a:effectLst/>
      </c:spPr>
    </c:plotArea>
    <c:legend>
      <c:legendPos val="b"/>
      <c:layout>
        <c:manualLayout>
          <c:xMode val="edge"/>
          <c:yMode val="edge"/>
          <c:x val="0.33921577323293389"/>
          <c:y val="0.92604825665639245"/>
          <c:w val="0.21428153491349156"/>
          <c:h val="5.180647095161936E-2"/>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400" b="1">
                <a:latin typeface="Arial" panose="020B0604020202020204" pitchFamily="34" charset="0"/>
                <a:cs typeface="Arial" panose="020B0604020202020204" pitchFamily="34" charset="0"/>
              </a:rPr>
              <a:t>cong chấu điện (RAY 7)</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71793679180018E-2"/>
          <c:y val="7.6957337339363135E-2"/>
          <c:w val="0.98404072289211786"/>
          <c:h val="0.67106185735524182"/>
        </c:manualLayout>
      </c:layout>
      <c:lineChart>
        <c:grouping val="standard"/>
        <c:varyColors val="0"/>
        <c:ser>
          <c:idx val="2"/>
          <c:order val="2"/>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smooth val="0"/>
          <c:extLst>
            <c:ext xmlns:c16="http://schemas.microsoft.com/office/drawing/2014/chart" uri="{C3380CC4-5D6E-409C-BE32-E72D297353CC}">
              <c16:uniqueId val="{00000001-30E6-4ADF-8B51-6217A40417E8}"/>
            </c:ext>
          </c:extLst>
        </c:ser>
        <c:ser>
          <c:idx val="3"/>
          <c:order val="3"/>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smooth val="0"/>
          <c:extLst>
            <c:ext xmlns:c16="http://schemas.microsoft.com/office/drawing/2014/chart" uri="{C3380CC4-5D6E-409C-BE32-E72D297353CC}">
              <c16:uniqueId val="{00000002-30E6-4ADF-8B51-6217A40417E8}"/>
            </c:ext>
          </c:extLst>
        </c:ser>
        <c:ser>
          <c:idx val="4"/>
          <c:order val="4"/>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smooth val="0"/>
          <c:extLst>
            <c:ext xmlns:c16="http://schemas.microsoft.com/office/drawing/2014/chart" uri="{C3380CC4-5D6E-409C-BE32-E72D297353CC}">
              <c16:uniqueId val="{00000003-30E6-4ADF-8B51-6217A40417E8}"/>
            </c:ext>
          </c:extLst>
        </c:ser>
        <c:ser>
          <c:idx val="5"/>
          <c:order val="5"/>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smooth val="0"/>
          <c:extLst>
            <c:ext xmlns:c16="http://schemas.microsoft.com/office/drawing/2014/chart" uri="{C3380CC4-5D6E-409C-BE32-E72D297353CC}">
              <c16:uniqueId val="{00000004-30E6-4ADF-8B51-6217A40417E8}"/>
            </c:ext>
          </c:extLst>
        </c:ser>
        <c:ser>
          <c:idx val="8"/>
          <c:order val="6"/>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smooth val="0"/>
          <c:extLst>
            <c:ext xmlns:c16="http://schemas.microsoft.com/office/drawing/2014/chart" uri="{C3380CC4-5D6E-409C-BE32-E72D297353CC}">
              <c16:uniqueId val="{00000006-30E6-4ADF-8B51-6217A40417E8}"/>
            </c:ext>
          </c:extLst>
        </c:ser>
        <c:ser>
          <c:idx val="9"/>
          <c:order val="7"/>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smooth val="0"/>
          <c:extLst>
            <c:ext xmlns:c16="http://schemas.microsoft.com/office/drawing/2014/chart" uri="{C3380CC4-5D6E-409C-BE32-E72D297353CC}">
              <c16:uniqueId val="{00000007-30E6-4ADF-8B51-6217A40417E8}"/>
            </c:ext>
          </c:extLst>
        </c:ser>
        <c:ser>
          <c:idx val="10"/>
          <c:order val="8"/>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smooth val="0"/>
          <c:extLst>
            <c:ext xmlns:c16="http://schemas.microsoft.com/office/drawing/2014/chart" uri="{C3380CC4-5D6E-409C-BE32-E72D297353CC}">
              <c16:uniqueId val="{00000008-30E6-4ADF-8B51-6217A40417E8}"/>
            </c:ext>
          </c:extLst>
        </c:ser>
        <c:ser>
          <c:idx val="11"/>
          <c:order val="9"/>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smooth val="0"/>
          <c:extLst>
            <c:ext xmlns:c16="http://schemas.microsoft.com/office/drawing/2014/chart" uri="{C3380CC4-5D6E-409C-BE32-E72D297353CC}">
              <c16:uniqueId val="{00000009-30E6-4ADF-8B51-6217A40417E8}"/>
            </c:ext>
          </c:extLst>
        </c:ser>
        <c:ser>
          <c:idx val="14"/>
          <c:order val="11"/>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smooth val="0"/>
          <c:extLst>
            <c:ext xmlns:c16="http://schemas.microsoft.com/office/drawing/2014/chart" uri="{C3380CC4-5D6E-409C-BE32-E72D297353CC}">
              <c16:uniqueId val="{0000000B-30E6-4ADF-8B51-6217A40417E8}"/>
            </c:ext>
          </c:extLst>
        </c:ser>
        <c:ser>
          <c:idx val="15"/>
          <c:order val="12"/>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smooth val="0"/>
          <c:extLst>
            <c:ext xmlns:c16="http://schemas.microsoft.com/office/drawing/2014/chart" uri="{C3380CC4-5D6E-409C-BE32-E72D297353CC}">
              <c16:uniqueId val="{0000000C-30E6-4ADF-8B51-6217A40417E8}"/>
            </c:ext>
          </c:extLst>
        </c:ser>
        <c:ser>
          <c:idx val="16"/>
          <c:order val="13"/>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smooth val="0"/>
          <c:extLst>
            <c:ext xmlns:c16="http://schemas.microsoft.com/office/drawing/2014/chart" uri="{C3380CC4-5D6E-409C-BE32-E72D297353CC}">
              <c16:uniqueId val="{0000000D-30E6-4ADF-8B51-6217A40417E8}"/>
            </c:ext>
          </c:extLst>
        </c:ser>
        <c:ser>
          <c:idx val="17"/>
          <c:order val="14"/>
          <c:spPr>
            <a:ln w="28575" cap="rnd">
              <a:solidFill>
                <a:schemeClr val="accent6">
                  <a:lumMod val="80000"/>
                  <a:lumOff val="2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smooth val="0"/>
          <c:extLst>
            <c:ext xmlns:c16="http://schemas.microsoft.com/office/drawing/2014/chart" uri="{C3380CC4-5D6E-409C-BE32-E72D297353CC}">
              <c16:uniqueId val="{0000000E-30E6-4ADF-8B51-6217A40417E8}"/>
            </c:ext>
          </c:extLst>
        </c:ser>
        <c:ser>
          <c:idx val="20"/>
          <c:order val="16"/>
          <c:spPr>
            <a:ln w="28575" cap="rnd">
              <a:solidFill>
                <a:schemeClr val="accent3">
                  <a:lumMod val="80000"/>
                </a:schemeClr>
              </a:solidFill>
              <a:round/>
            </a:ln>
            <a:effectLst/>
          </c:spPr>
          <c:marker>
            <c:symbol val="circle"/>
            <c:size val="5"/>
            <c:spPr>
              <a:solidFill>
                <a:schemeClr val="accent3">
                  <a:lumMod val="80000"/>
                </a:schemeClr>
              </a:solidFill>
              <a:ln w="9525">
                <a:solidFill>
                  <a:schemeClr val="accent3">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smooth val="0"/>
          <c:extLst>
            <c:ext xmlns:c16="http://schemas.microsoft.com/office/drawing/2014/chart" uri="{C3380CC4-5D6E-409C-BE32-E72D297353CC}">
              <c16:uniqueId val="{00000010-30E6-4ADF-8B51-6217A40417E8}"/>
            </c:ext>
          </c:extLst>
        </c:ser>
        <c:ser>
          <c:idx val="21"/>
          <c:order val="17"/>
          <c:spPr>
            <a:ln w="28575" cap="rnd">
              <a:solidFill>
                <a:schemeClr val="accent4">
                  <a:lumMod val="80000"/>
                </a:schemeClr>
              </a:solidFill>
              <a:round/>
            </a:ln>
            <a:effectLst/>
          </c:spPr>
          <c:marker>
            <c:symbol val="circle"/>
            <c:size val="5"/>
            <c:spPr>
              <a:solidFill>
                <a:schemeClr val="accent4">
                  <a:lumMod val="80000"/>
                </a:schemeClr>
              </a:solidFill>
              <a:ln w="9525">
                <a:solidFill>
                  <a:schemeClr val="accent4">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smooth val="0"/>
          <c:extLst>
            <c:ext xmlns:c16="http://schemas.microsoft.com/office/drawing/2014/chart" uri="{C3380CC4-5D6E-409C-BE32-E72D297353CC}">
              <c16:uniqueId val="{00000011-30E6-4ADF-8B51-6217A40417E8}"/>
            </c:ext>
          </c:extLst>
        </c:ser>
        <c:ser>
          <c:idx val="22"/>
          <c:order val="18"/>
          <c:spPr>
            <a:ln w="28575" cap="rnd">
              <a:solidFill>
                <a:schemeClr val="accent5">
                  <a:lumMod val="80000"/>
                </a:schemeClr>
              </a:solidFill>
              <a:round/>
            </a:ln>
            <a:effectLst/>
          </c:spPr>
          <c:marker>
            <c:symbol val="circle"/>
            <c:size val="5"/>
            <c:spPr>
              <a:solidFill>
                <a:schemeClr val="accent5">
                  <a:lumMod val="80000"/>
                </a:schemeClr>
              </a:solidFill>
              <a:ln w="9525">
                <a:solidFill>
                  <a:schemeClr val="accent5">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smooth val="0"/>
          <c:extLst>
            <c:ext xmlns:c16="http://schemas.microsoft.com/office/drawing/2014/chart" uri="{C3380CC4-5D6E-409C-BE32-E72D297353CC}">
              <c16:uniqueId val="{00000012-30E6-4ADF-8B51-6217A40417E8}"/>
            </c:ext>
          </c:extLst>
        </c:ser>
        <c:ser>
          <c:idx val="23"/>
          <c:order val="19"/>
          <c:spPr>
            <a:ln w="28575" cap="rnd">
              <a:solidFill>
                <a:schemeClr val="accent6">
                  <a:lumMod val="80000"/>
                </a:schemeClr>
              </a:solidFill>
              <a:round/>
            </a:ln>
            <a:effectLst/>
          </c:spPr>
          <c:marker>
            <c:symbol val="circle"/>
            <c:size val="5"/>
            <c:spPr>
              <a:solidFill>
                <a:schemeClr val="accent6">
                  <a:lumMod val="80000"/>
                </a:schemeClr>
              </a:solidFill>
              <a:ln w="9525">
                <a:solidFill>
                  <a:schemeClr val="accent6">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smooth val="0"/>
          <c:extLst>
            <c:ext xmlns:c16="http://schemas.microsoft.com/office/drawing/2014/chart" uri="{C3380CC4-5D6E-409C-BE32-E72D297353CC}">
              <c16:uniqueId val="{00000013-30E6-4ADF-8B51-6217A40417E8}"/>
            </c:ext>
          </c:extLst>
        </c:ser>
        <c:ser>
          <c:idx val="26"/>
          <c:order val="20"/>
          <c:spPr>
            <a:ln w="28575" cap="rnd">
              <a:solidFill>
                <a:schemeClr val="accent3">
                  <a:lumMod val="60000"/>
                  <a:lumOff val="40000"/>
                </a:schemeClr>
              </a:solidFill>
              <a:round/>
            </a:ln>
            <a:effectLst/>
          </c:spPr>
          <c:marker>
            <c:symbol val="circle"/>
            <c:size val="5"/>
            <c:spPr>
              <a:solidFill>
                <a:schemeClr val="accent3">
                  <a:lumMod val="60000"/>
                  <a:lumOff val="40000"/>
                </a:schemeClr>
              </a:solidFill>
              <a:ln w="9525">
                <a:solidFill>
                  <a:schemeClr val="accent3">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smooth val="0"/>
          <c:extLst>
            <c:ext xmlns:c16="http://schemas.microsoft.com/office/drawing/2014/chart" uri="{C3380CC4-5D6E-409C-BE32-E72D297353CC}">
              <c16:uniqueId val="{00000015-30E6-4ADF-8B51-6217A40417E8}"/>
            </c:ext>
          </c:extLst>
        </c:ser>
        <c:ser>
          <c:idx val="27"/>
          <c:order val="21"/>
          <c:spPr>
            <a:ln w="28575" cap="rnd">
              <a:solidFill>
                <a:schemeClr val="accent4">
                  <a:lumMod val="60000"/>
                  <a:lumOff val="40000"/>
                </a:schemeClr>
              </a:solidFill>
              <a:round/>
            </a:ln>
            <a:effectLst/>
          </c:spPr>
          <c:marker>
            <c:symbol val="circle"/>
            <c:size val="5"/>
            <c:spPr>
              <a:solidFill>
                <a:schemeClr val="accent4">
                  <a:lumMod val="60000"/>
                  <a:lumOff val="40000"/>
                </a:schemeClr>
              </a:solidFill>
              <a:ln w="9525">
                <a:solidFill>
                  <a:schemeClr val="accent4">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smooth val="0"/>
          <c:extLst>
            <c:ext xmlns:c16="http://schemas.microsoft.com/office/drawing/2014/chart" uri="{C3380CC4-5D6E-409C-BE32-E72D297353CC}">
              <c16:uniqueId val="{00000016-30E6-4ADF-8B51-6217A40417E8}"/>
            </c:ext>
          </c:extLst>
        </c:ser>
        <c:ser>
          <c:idx val="28"/>
          <c:order val="22"/>
          <c:spPr>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smooth val="0"/>
          <c:extLst>
            <c:ext xmlns:c16="http://schemas.microsoft.com/office/drawing/2014/chart" uri="{C3380CC4-5D6E-409C-BE32-E72D297353CC}">
              <c16:uniqueId val="{00000017-30E6-4ADF-8B51-6217A40417E8}"/>
            </c:ext>
          </c:extLst>
        </c:ser>
        <c:ser>
          <c:idx val="29"/>
          <c:order val="23"/>
          <c:tx>
            <c:strRef>
              <c:f>'Tổng hợp'!$Z$2</c:f>
              <c:strCache>
                <c:ptCount val="1"/>
                <c:pt idx="0">
                  <c:v>Đế vỏ nhỏ (RAY 5)</c:v>
                </c:pt>
              </c:strCache>
            </c:strRef>
          </c:tx>
          <c:spPr>
            <a:ln w="28575" cap="rnd">
              <a:solidFill>
                <a:schemeClr val="accent6">
                  <a:lumMod val="60000"/>
                  <a:lumOff val="40000"/>
                </a:schemeClr>
              </a:solidFill>
              <a:round/>
            </a:ln>
            <a:effectLst/>
          </c:spPr>
          <c:marker>
            <c:symbol val="circle"/>
            <c:size val="5"/>
            <c:spPr>
              <a:solidFill>
                <a:schemeClr val="accent6">
                  <a:lumMod val="60000"/>
                  <a:lumOff val="40000"/>
                </a:schemeClr>
              </a:solidFill>
              <a:ln w="9525">
                <a:solidFill>
                  <a:schemeClr val="accent6">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smooth val="0"/>
          <c:extLst>
            <c:ext xmlns:c16="http://schemas.microsoft.com/office/drawing/2014/chart" uri="{C3380CC4-5D6E-409C-BE32-E72D297353CC}">
              <c16:uniqueId val="{00000018-30E6-4ADF-8B51-6217A40417E8}"/>
            </c:ext>
          </c:extLst>
        </c:ser>
        <c:ser>
          <c:idx val="32"/>
          <c:order val="24"/>
          <c:spPr>
            <a:ln w="28575" cap="rnd">
              <a:solidFill>
                <a:schemeClr val="accent3">
                  <a:lumMod val="50000"/>
                </a:schemeClr>
              </a:solidFill>
              <a:round/>
            </a:ln>
            <a:effectLst/>
          </c:spPr>
          <c:marker>
            <c:symbol val="circle"/>
            <c:size val="5"/>
            <c:spPr>
              <a:solidFill>
                <a:schemeClr val="accent3">
                  <a:lumMod val="50000"/>
                </a:schemeClr>
              </a:solidFill>
              <a:ln w="9525">
                <a:solidFill>
                  <a:schemeClr val="accent3">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smooth val="0"/>
          <c:extLst>
            <c:ext xmlns:c16="http://schemas.microsoft.com/office/drawing/2014/chart" uri="{C3380CC4-5D6E-409C-BE32-E72D297353CC}">
              <c16:uniqueId val="{0000001A-30E6-4ADF-8B51-6217A40417E8}"/>
            </c:ext>
          </c:extLst>
        </c:ser>
        <c:ser>
          <c:idx val="33"/>
          <c:order val="25"/>
          <c:spPr>
            <a:ln w="28575" cap="rnd">
              <a:solidFill>
                <a:schemeClr val="accent4">
                  <a:lumMod val="50000"/>
                </a:schemeClr>
              </a:solidFill>
              <a:round/>
            </a:ln>
            <a:effectLst/>
          </c:spPr>
          <c:marker>
            <c:symbol val="circle"/>
            <c:size val="5"/>
            <c:spPr>
              <a:solidFill>
                <a:schemeClr val="accent4">
                  <a:lumMod val="50000"/>
                </a:schemeClr>
              </a:solidFill>
              <a:ln w="9525">
                <a:solidFill>
                  <a:schemeClr val="accent4">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smooth val="0"/>
          <c:extLst>
            <c:ext xmlns:c16="http://schemas.microsoft.com/office/drawing/2014/chart" uri="{C3380CC4-5D6E-409C-BE32-E72D297353CC}">
              <c16:uniqueId val="{0000001B-30E6-4ADF-8B51-6217A40417E8}"/>
            </c:ext>
          </c:extLst>
        </c:ser>
        <c:ser>
          <c:idx val="34"/>
          <c:order val="26"/>
          <c:spPr>
            <a:ln w="28575" cap="rnd">
              <a:solidFill>
                <a:schemeClr val="accent5">
                  <a:lumMod val="50000"/>
                </a:schemeClr>
              </a:solidFill>
              <a:round/>
            </a:ln>
            <a:effectLst/>
          </c:spPr>
          <c:marker>
            <c:symbol val="circle"/>
            <c:size val="5"/>
            <c:spPr>
              <a:solidFill>
                <a:schemeClr val="accent5">
                  <a:lumMod val="50000"/>
                </a:schemeClr>
              </a:solidFill>
              <a:ln w="9525">
                <a:solidFill>
                  <a:schemeClr val="accent5">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smooth val="0"/>
          <c:extLst>
            <c:ext xmlns:c16="http://schemas.microsoft.com/office/drawing/2014/chart" uri="{C3380CC4-5D6E-409C-BE32-E72D297353CC}">
              <c16:uniqueId val="{0000001C-30E6-4ADF-8B51-6217A40417E8}"/>
            </c:ext>
          </c:extLst>
        </c:ser>
        <c:ser>
          <c:idx val="35"/>
          <c:order val="27"/>
          <c:spPr>
            <a:ln w="28575" cap="rnd">
              <a:solidFill>
                <a:schemeClr val="accent6">
                  <a:lumMod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smooth val="0"/>
          <c:extLst>
            <c:ext xmlns:c16="http://schemas.microsoft.com/office/drawing/2014/chart" uri="{C3380CC4-5D6E-409C-BE32-E72D297353CC}">
              <c16:uniqueId val="{0000001D-30E6-4ADF-8B51-6217A40417E8}"/>
            </c:ext>
          </c:extLst>
        </c:ser>
        <c:ser>
          <c:idx val="38"/>
          <c:order val="28"/>
          <c:spPr>
            <a:ln w="28575" cap="rnd">
              <a:solidFill>
                <a:schemeClr val="accent3">
                  <a:lumMod val="70000"/>
                  <a:lumOff val="30000"/>
                </a:schemeClr>
              </a:solidFill>
              <a:round/>
            </a:ln>
            <a:effectLst/>
          </c:spPr>
          <c:marker>
            <c:symbol val="circle"/>
            <c:size val="5"/>
            <c:spPr>
              <a:solidFill>
                <a:schemeClr val="accent3">
                  <a:lumMod val="70000"/>
                  <a:lumOff val="30000"/>
                </a:schemeClr>
              </a:solidFill>
              <a:ln w="9525">
                <a:solidFill>
                  <a:schemeClr val="accent3">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smooth val="0"/>
          <c:extLst>
            <c:ext xmlns:c16="http://schemas.microsoft.com/office/drawing/2014/chart" uri="{C3380CC4-5D6E-409C-BE32-E72D297353CC}">
              <c16:uniqueId val="{0000001F-30E6-4ADF-8B51-6217A40417E8}"/>
            </c:ext>
          </c:extLst>
        </c:ser>
        <c:ser>
          <c:idx val="39"/>
          <c:order val="29"/>
          <c:spPr>
            <a:ln w="28575" cap="rnd">
              <a:solidFill>
                <a:schemeClr val="accent4">
                  <a:lumMod val="70000"/>
                  <a:lumOff val="30000"/>
                </a:schemeClr>
              </a:solidFill>
              <a:round/>
            </a:ln>
            <a:effectLst/>
          </c:spPr>
          <c:marker>
            <c:symbol val="circle"/>
            <c:size val="5"/>
            <c:spPr>
              <a:solidFill>
                <a:schemeClr val="accent4">
                  <a:lumMod val="70000"/>
                  <a:lumOff val="30000"/>
                </a:schemeClr>
              </a:solidFill>
              <a:ln w="9525">
                <a:solidFill>
                  <a:schemeClr val="accent4">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smooth val="0"/>
          <c:extLst>
            <c:ext xmlns:c16="http://schemas.microsoft.com/office/drawing/2014/chart" uri="{C3380CC4-5D6E-409C-BE32-E72D297353CC}">
              <c16:uniqueId val="{00000020-30E6-4ADF-8B51-6217A40417E8}"/>
            </c:ext>
          </c:extLst>
        </c:ser>
        <c:ser>
          <c:idx val="40"/>
          <c:order val="30"/>
          <c:spPr>
            <a:ln w="28575" cap="rnd">
              <a:solidFill>
                <a:schemeClr val="accent5">
                  <a:lumMod val="70000"/>
                  <a:lumOff val="30000"/>
                </a:schemeClr>
              </a:solidFill>
              <a:round/>
            </a:ln>
            <a:effectLst/>
          </c:spPr>
          <c:marker>
            <c:symbol val="circle"/>
            <c:size val="5"/>
            <c:spPr>
              <a:solidFill>
                <a:schemeClr val="accent5">
                  <a:lumMod val="70000"/>
                  <a:lumOff val="30000"/>
                </a:schemeClr>
              </a:solidFill>
              <a:ln w="9525">
                <a:solidFill>
                  <a:schemeClr val="accent5">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smooth val="0"/>
          <c:extLst>
            <c:ext xmlns:c16="http://schemas.microsoft.com/office/drawing/2014/chart" uri="{C3380CC4-5D6E-409C-BE32-E72D297353CC}">
              <c16:uniqueId val="{00000021-30E6-4ADF-8B51-6217A40417E8}"/>
            </c:ext>
          </c:extLst>
        </c:ser>
        <c:ser>
          <c:idx val="41"/>
          <c:order val="31"/>
          <c:spPr>
            <a:ln w="28575" cap="rnd">
              <a:solidFill>
                <a:schemeClr val="accent6">
                  <a:lumMod val="70000"/>
                  <a:lumOff val="3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smooth val="0"/>
          <c:extLst>
            <c:ext xmlns:c16="http://schemas.microsoft.com/office/drawing/2014/chart" uri="{C3380CC4-5D6E-409C-BE32-E72D297353CC}">
              <c16:uniqueId val="{00000022-30E6-4ADF-8B51-6217A40417E8}"/>
            </c:ext>
          </c:extLst>
        </c:ser>
        <c:ser>
          <c:idx val="44"/>
          <c:order val="33"/>
          <c:spPr>
            <a:ln w="28575" cap="rnd">
              <a:solidFill>
                <a:schemeClr val="accent3">
                  <a:lumMod val="70000"/>
                </a:schemeClr>
              </a:solidFill>
              <a:round/>
            </a:ln>
            <a:effectLst/>
          </c:spPr>
          <c:marker>
            <c:symbol val="circle"/>
            <c:size val="5"/>
            <c:spPr>
              <a:solidFill>
                <a:schemeClr val="accent3">
                  <a:lumMod val="70000"/>
                </a:schemeClr>
              </a:solidFill>
              <a:ln w="9525">
                <a:solidFill>
                  <a:schemeClr val="accent3">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smooth val="0"/>
          <c:extLst>
            <c:ext xmlns:c16="http://schemas.microsoft.com/office/drawing/2014/chart" uri="{C3380CC4-5D6E-409C-BE32-E72D297353CC}">
              <c16:uniqueId val="{00000024-30E6-4ADF-8B51-6217A40417E8}"/>
            </c:ext>
          </c:extLst>
        </c:ser>
        <c:ser>
          <c:idx val="45"/>
          <c:order val="34"/>
          <c:spPr>
            <a:ln w="28575" cap="rnd">
              <a:solidFill>
                <a:schemeClr val="accent4">
                  <a:lumMod val="70000"/>
                </a:schemeClr>
              </a:solidFill>
              <a:round/>
            </a:ln>
            <a:effectLst/>
          </c:spPr>
          <c:marker>
            <c:symbol val="circle"/>
            <c:size val="5"/>
            <c:spPr>
              <a:solidFill>
                <a:schemeClr val="accent4">
                  <a:lumMod val="70000"/>
                </a:schemeClr>
              </a:solidFill>
              <a:ln w="9525">
                <a:solidFill>
                  <a:schemeClr val="accent4">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smooth val="0"/>
          <c:extLst>
            <c:ext xmlns:c16="http://schemas.microsoft.com/office/drawing/2014/chart" uri="{C3380CC4-5D6E-409C-BE32-E72D297353CC}">
              <c16:uniqueId val="{00000025-30E6-4ADF-8B51-6217A40417E8}"/>
            </c:ext>
          </c:extLst>
        </c:ser>
        <c:ser>
          <c:idx val="46"/>
          <c:order val="35"/>
          <c:spPr>
            <a:ln w="28575" cap="rnd">
              <a:solidFill>
                <a:schemeClr val="accent5">
                  <a:lumMod val="70000"/>
                </a:schemeClr>
              </a:solidFill>
              <a:round/>
            </a:ln>
            <a:effectLst/>
          </c:spPr>
          <c:marker>
            <c:symbol val="circle"/>
            <c:size val="5"/>
            <c:spPr>
              <a:solidFill>
                <a:schemeClr val="accent5">
                  <a:lumMod val="70000"/>
                </a:schemeClr>
              </a:solidFill>
              <a:ln w="9525">
                <a:solidFill>
                  <a:schemeClr val="accent5">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smooth val="0"/>
          <c:extLst>
            <c:ext xmlns:c16="http://schemas.microsoft.com/office/drawing/2014/chart" uri="{C3380CC4-5D6E-409C-BE32-E72D297353CC}">
              <c16:uniqueId val="{00000026-30E6-4ADF-8B51-6217A40417E8}"/>
            </c:ext>
          </c:extLst>
        </c:ser>
        <c:ser>
          <c:idx val="47"/>
          <c:order val="36"/>
          <c:spPr>
            <a:ln w="28575" cap="rnd">
              <a:solidFill>
                <a:schemeClr val="accent6">
                  <a:lumMod val="70000"/>
                </a:schemeClr>
              </a:solidFill>
              <a:round/>
            </a:ln>
            <a:effectLst/>
          </c:spPr>
          <c:marker>
            <c:symbol val="circle"/>
            <c:size val="5"/>
            <c:spPr>
              <a:solidFill>
                <a:schemeClr val="accent6">
                  <a:lumMod val="70000"/>
                </a:schemeClr>
              </a:solidFill>
              <a:ln w="9525">
                <a:solidFill>
                  <a:schemeClr val="accent6">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smooth val="0"/>
          <c:extLst>
            <c:ext xmlns:c16="http://schemas.microsoft.com/office/drawing/2014/chart" uri="{C3380CC4-5D6E-409C-BE32-E72D297353CC}">
              <c16:uniqueId val="{00000027-30E6-4ADF-8B51-6217A40417E8}"/>
            </c:ext>
          </c:extLst>
        </c:ser>
        <c:ser>
          <c:idx val="50"/>
          <c:order val="37"/>
          <c:spPr>
            <a:ln w="28575" cap="rnd">
              <a:solidFill>
                <a:schemeClr val="accent3">
                  <a:lumMod val="50000"/>
                  <a:lumOff val="50000"/>
                </a:schemeClr>
              </a:solidFill>
              <a:round/>
            </a:ln>
            <a:effectLst/>
          </c:spPr>
          <c:marker>
            <c:symbol val="circle"/>
            <c:size val="5"/>
            <c:spPr>
              <a:solidFill>
                <a:schemeClr val="accent3">
                  <a:lumMod val="50000"/>
                  <a:lumOff val="50000"/>
                </a:schemeClr>
              </a:solidFill>
              <a:ln w="9525">
                <a:solidFill>
                  <a:schemeClr val="accent3">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smooth val="0"/>
          <c:extLst>
            <c:ext xmlns:c16="http://schemas.microsoft.com/office/drawing/2014/chart" uri="{C3380CC4-5D6E-409C-BE32-E72D297353CC}">
              <c16:uniqueId val="{00000029-30E6-4ADF-8B51-6217A40417E8}"/>
            </c:ext>
          </c:extLst>
        </c:ser>
        <c:ser>
          <c:idx val="51"/>
          <c:order val="38"/>
          <c:spPr>
            <a:ln w="28575" cap="rnd">
              <a:solidFill>
                <a:schemeClr val="accent4">
                  <a:lumMod val="50000"/>
                  <a:lumOff val="50000"/>
                </a:schemeClr>
              </a:solidFill>
              <a:round/>
            </a:ln>
            <a:effectLst/>
          </c:spPr>
          <c:marker>
            <c:symbol val="circle"/>
            <c:size val="5"/>
            <c:spPr>
              <a:solidFill>
                <a:schemeClr val="accent4">
                  <a:lumMod val="50000"/>
                  <a:lumOff val="50000"/>
                </a:schemeClr>
              </a:solidFill>
              <a:ln w="9525">
                <a:solidFill>
                  <a:schemeClr val="accent4">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smooth val="0"/>
          <c:extLst>
            <c:ext xmlns:c16="http://schemas.microsoft.com/office/drawing/2014/chart" uri="{C3380CC4-5D6E-409C-BE32-E72D297353CC}">
              <c16:uniqueId val="{0000002A-30E6-4ADF-8B51-6217A40417E8}"/>
            </c:ext>
          </c:extLst>
        </c:ser>
        <c:ser>
          <c:idx val="52"/>
          <c:order val="39"/>
          <c:spPr>
            <a:ln w="28575" cap="rnd">
              <a:solidFill>
                <a:schemeClr val="accent5">
                  <a:lumMod val="50000"/>
                  <a:lumOff val="50000"/>
                </a:schemeClr>
              </a:solidFill>
              <a:round/>
            </a:ln>
            <a:effectLst/>
          </c:spPr>
          <c:marker>
            <c:symbol val="circle"/>
            <c:size val="5"/>
            <c:spPr>
              <a:solidFill>
                <a:schemeClr val="accent5">
                  <a:lumMod val="50000"/>
                  <a:lumOff val="50000"/>
                </a:schemeClr>
              </a:solidFill>
              <a:ln w="9525">
                <a:solidFill>
                  <a:schemeClr val="accent5">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smooth val="0"/>
          <c:extLst>
            <c:ext xmlns:c16="http://schemas.microsoft.com/office/drawing/2014/chart" uri="{C3380CC4-5D6E-409C-BE32-E72D297353CC}">
              <c16:uniqueId val="{0000002B-30E6-4ADF-8B51-6217A40417E8}"/>
            </c:ext>
          </c:extLst>
        </c:ser>
        <c:ser>
          <c:idx val="53"/>
          <c:order val="40"/>
          <c:spPr>
            <a:ln w="28575" cap="rnd">
              <a:solidFill>
                <a:schemeClr val="accent6">
                  <a:lumMod val="50000"/>
                  <a:lumOff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smooth val="0"/>
          <c:extLst>
            <c:ext xmlns:c16="http://schemas.microsoft.com/office/drawing/2014/chart" uri="{C3380CC4-5D6E-409C-BE32-E72D297353CC}">
              <c16:uniqueId val="{0000002C-30E6-4ADF-8B51-6217A40417E8}"/>
            </c:ext>
          </c:extLst>
        </c:ser>
        <c:dLbls>
          <c:showLegendKey val="0"/>
          <c:showVal val="0"/>
          <c:showCatName val="0"/>
          <c:showSerName val="0"/>
          <c:showPercent val="0"/>
          <c:showBubbleSize val="0"/>
        </c:dLbls>
        <c:marker val="1"/>
        <c:smooth val="0"/>
        <c:axId val="729349776"/>
        <c:axId val="729355024"/>
        <c:extLst/>
      </c:lineChart>
      <c:lineChart>
        <c:grouping val="standard"/>
        <c:varyColors val="0"/>
        <c:ser>
          <c:idx val="0"/>
          <c:order val="0"/>
          <c:tx>
            <c:strRef>
              <c:f>'Tỉ lệ nhâm theo hạng mục'!$C$4</c:f>
              <c:strCache>
                <c:ptCount val="1"/>
                <c:pt idx="0">
                  <c:v>tỉ lệ nhầm</c:v>
                </c:pt>
              </c:strCache>
            </c:strRef>
          </c:tx>
          <c:spPr>
            <a:ln w="28575" cap="rnd">
              <a:solidFill>
                <a:schemeClr val="accent1"/>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mục'!$AA$5:$AA$23</c:f>
              <c:numCache>
                <c:formatCode>0.00%</c:formatCode>
                <c:ptCount val="19"/>
                <c:pt idx="0">
                  <c:v>0</c:v>
                </c:pt>
                <c:pt idx="1">
                  <c:v>0</c:v>
                </c:pt>
                <c:pt idx="2">
                  <c:v>0</c:v>
                </c:pt>
                <c:pt idx="3">
                  <c:v>0</c:v>
                </c:pt>
                <c:pt idx="4">
                  <c:v>0</c:v>
                </c:pt>
                <c:pt idx="5">
                  <c:v>0</c:v>
                </c:pt>
                <c:pt idx="6">
                  <c:v>0</c:v>
                </c:pt>
                <c:pt idx="7">
                  <c:v>0</c:v>
                </c:pt>
                <c:pt idx="8">
                  <c:v>0</c:v>
                </c:pt>
                <c:pt idx="9">
                  <c:v>0</c:v>
                </c:pt>
                <c:pt idx="10">
                  <c:v>0</c:v>
                </c:pt>
                <c:pt idx="11">
                  <c:v>0</c:v>
                </c:pt>
                <c:pt idx="12">
                  <c:v>0</c:v>
                </c:pt>
                <c:pt idx="14">
                  <c:v>0</c:v>
                </c:pt>
                <c:pt idx="15">
                  <c:v>0</c:v>
                </c:pt>
                <c:pt idx="16">
                  <c:v>2.3474178403755868E-4</c:v>
                </c:pt>
                <c:pt idx="17">
                  <c:v>0</c:v>
                </c:pt>
                <c:pt idx="18">
                  <c:v>1.1764705882352942E-4</c:v>
                </c:pt>
              </c:numCache>
            </c:numRef>
          </c:val>
          <c:smooth val="0"/>
          <c:extLst>
            <c:ext xmlns:c16="http://schemas.microsoft.com/office/drawing/2014/chart" uri="{C3380CC4-5D6E-409C-BE32-E72D297353CC}">
              <c16:uniqueId val="{00000000-30E6-4ADF-8B51-6217A40417E8}"/>
            </c:ext>
          </c:extLst>
        </c:ser>
        <c:ser>
          <c:idx val="1"/>
          <c:order val="1"/>
          <c:tx>
            <c:strRef>
              <c:f>'Tỉ lệ nhâm theo hạng mục'!$E$4</c:f>
              <c:strCache>
                <c:ptCount val="1"/>
                <c:pt idx="0">
                  <c:v>tỉ lệ NG</c:v>
                </c:pt>
              </c:strCache>
            </c:strRef>
          </c:tx>
          <c:spPr>
            <a:ln w="28575" cap="rnd">
              <a:solidFill>
                <a:schemeClr val="accent2"/>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mục'!$AC$5:$AC$23</c:f>
              <c:numCache>
                <c:formatCode>0.00%</c:formatCode>
                <c:ptCount val="19"/>
                <c:pt idx="0">
                  <c:v>0</c:v>
                </c:pt>
                <c:pt idx="1">
                  <c:v>0</c:v>
                </c:pt>
                <c:pt idx="2">
                  <c:v>0</c:v>
                </c:pt>
                <c:pt idx="3">
                  <c:v>0</c:v>
                </c:pt>
                <c:pt idx="4">
                  <c:v>0</c:v>
                </c:pt>
                <c:pt idx="5">
                  <c:v>0</c:v>
                </c:pt>
                <c:pt idx="6">
                  <c:v>0</c:v>
                </c:pt>
                <c:pt idx="7">
                  <c:v>0</c:v>
                </c:pt>
                <c:pt idx="8">
                  <c:v>0</c:v>
                </c:pt>
                <c:pt idx="9">
                  <c:v>0</c:v>
                </c:pt>
                <c:pt idx="10">
                  <c:v>0</c:v>
                </c:pt>
                <c:pt idx="11">
                  <c:v>0</c:v>
                </c:pt>
                <c:pt idx="12">
                  <c:v>0</c:v>
                </c:pt>
                <c:pt idx="14">
                  <c:v>1.8875047187617969E-4</c:v>
                </c:pt>
                <c:pt idx="15">
                  <c:v>0</c:v>
                </c:pt>
                <c:pt idx="16">
                  <c:v>1.1737089201877934E-4</c:v>
                </c:pt>
                <c:pt idx="17">
                  <c:v>1.2422360248447205E-4</c:v>
                </c:pt>
                <c:pt idx="18">
                  <c:v>1.1764705882352942E-4</c:v>
                </c:pt>
              </c:numCache>
            </c:numRef>
          </c:val>
          <c:smooth val="0"/>
          <c:extLst xmlns:c15="http://schemas.microsoft.com/office/drawing/2012/chart">
            <c:ext xmlns:c16="http://schemas.microsoft.com/office/drawing/2014/chart" uri="{C3380CC4-5D6E-409C-BE32-E72D297353CC}">
              <c16:uniqueId val="{0000002E-30E6-4ADF-8B51-6217A40417E8}"/>
            </c:ext>
          </c:extLst>
        </c:ser>
        <c:dLbls>
          <c:showLegendKey val="0"/>
          <c:showVal val="0"/>
          <c:showCatName val="0"/>
          <c:showSerName val="0"/>
          <c:showPercent val="0"/>
          <c:showBubbleSize val="0"/>
        </c:dLbls>
        <c:marker val="1"/>
        <c:smooth val="0"/>
        <c:axId val="729349776"/>
        <c:axId val="729355024"/>
        <c:extLst>
          <c:ext xmlns:c15="http://schemas.microsoft.com/office/drawing/2012/chart" uri="{02D57815-91ED-43cb-92C2-25804820EDAC}">
            <c15:filteredLineSeries>
              <c15:ser>
                <c:idx val="12"/>
                <c:order val="10"/>
                <c:tx>
                  <c:strRef>
                    <c:extLst>
                      <c:ext uri="{02D57815-91ED-43cb-92C2-25804820EDAC}">
                        <c15:formulaRef>
                          <c15:sqref>'Tỉ lệ nhâm theo hạng mục'!$J$2</c15:sqref>
                        </c15:formulaRef>
                      </c:ext>
                    </c:extLst>
                    <c:strCache>
                      <c:ptCount val="1"/>
                      <c:pt idx="0">
                        <c:v>Hàn phía chổi (RAY 3)</c:v>
                      </c:pt>
                    </c:strCache>
                  </c:strRef>
                </c:tx>
                <c:spPr>
                  <a:ln w="28575" cap="rnd">
                    <a:solidFill>
                      <a:schemeClr val="accent1">
                        <a:lumMod val="80000"/>
                        <a:lumOff val="20000"/>
                      </a:schemeClr>
                    </a:solidFill>
                    <a:round/>
                  </a:ln>
                  <a:effectLst/>
                </c:spPr>
                <c:marker>
                  <c:symbol val="none"/>
                </c:marker>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mục'!$J$5:$J$23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smooth val="0"/>
                <c:extLst>
                  <c:ext xmlns:c16="http://schemas.microsoft.com/office/drawing/2014/chart" uri="{C3380CC4-5D6E-409C-BE32-E72D297353CC}">
                    <c16:uniqueId val="{0000000A-30E6-4ADF-8B51-6217A40417E8}"/>
                  </c:ext>
                </c:extLst>
              </c15:ser>
            </c15:filteredLineSeries>
            <c15:filteredLineSeries>
              <c15:ser>
                <c:idx val="19"/>
                <c:order val="15"/>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ln w="28575" cap="rnd">
                    <a:solidFill>
                      <a:schemeClr val="accent2">
                        <a:lumMod val="8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mục'!$E$5:$E$23</c15:sqref>
                        </c15:formulaRef>
                      </c:ext>
                    </c:extLst>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31-30E6-4ADF-8B51-6217A40417E8}"/>
                  </c:ext>
                </c:extLst>
              </c15:ser>
            </c15:filteredLineSeries>
            <c15:filteredLineSeries>
              <c15:ser>
                <c:idx val="42"/>
                <c:order val="32"/>
                <c:tx>
                  <c:strRef>
                    <c:extLst xmlns:c15="http://schemas.microsoft.com/office/drawing/2012/chart">
                      <c:ext xmlns:c15="http://schemas.microsoft.com/office/drawing/2012/chart" uri="{02D57815-91ED-43cb-92C2-25804820EDAC}">
                        <c15:formulaRef>
                          <c15:sqref>'Tỉ lệ nhâm theo hạng mục'!$AD$2</c15:sqref>
                        </c15:formulaRef>
                      </c:ext>
                    </c:extLst>
                    <c:strCache>
                      <c:ptCount val="1"/>
                      <c:pt idx="0">
                        <c:v>Bụi chì (RAY 8)</c:v>
                      </c:pt>
                    </c:strCache>
                  </c:strRef>
                </c:tx>
                <c:spPr>
                  <a:ln w="28575" cap="rnd">
                    <a:solidFill>
                      <a:schemeClr val="accent1">
                        <a:lumMod val="7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mục'!$AD$5:$AD$23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smooth val="0"/>
                <c:extLst xmlns:c15="http://schemas.microsoft.com/office/drawing/2012/chart">
                  <c:ext xmlns:c16="http://schemas.microsoft.com/office/drawing/2014/chart" uri="{C3380CC4-5D6E-409C-BE32-E72D297353CC}">
                    <c16:uniqueId val="{00000023-30E6-4ADF-8B51-6217A40417E8}"/>
                  </c:ext>
                </c:extLst>
              </c15:ser>
            </c15:filteredLineSeries>
            <c15:filteredLineSeries>
              <c15:ser>
                <c:idx val="54"/>
                <c:order val="41"/>
                <c:tx>
                  <c:strRef>
                    <c:extLst xmlns:c15="http://schemas.microsoft.com/office/drawing/2012/chart">
                      <c:ext xmlns:c15="http://schemas.microsoft.com/office/drawing/2012/chart" uri="{02D57815-91ED-43cb-92C2-25804820EDAC}">
                        <c15:formulaRef>
                          <c15:sqref>'Tỉ lệ nhâm theo hạng mục'!$AN$3</c15:sqref>
                        </c15:formulaRef>
                      </c:ext>
                    </c:extLst>
                    <c:strCache>
                      <c:ptCount val="1"/>
                      <c:pt idx="0">
                        <c:v>SLSX</c:v>
                      </c:pt>
                    </c:strCache>
                  </c:strRef>
                </c:tx>
                <c:spPr>
                  <a:ln w="28575" cap="rnd">
                    <a:solidFill>
                      <a:schemeClr val="accent1"/>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mục'!$AN$5:$AN$23</c15:sqref>
                        </c15:formulaRef>
                      </c:ext>
                    </c:extLst>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xmlns:c15="http://schemas.microsoft.com/office/drawing/2012/chart">
                  <c:ext xmlns:c16="http://schemas.microsoft.com/office/drawing/2014/chart" uri="{C3380CC4-5D6E-409C-BE32-E72D297353CC}">
                    <c16:uniqueId val="{0000002D-30E6-4ADF-8B51-6217A40417E8}"/>
                  </c:ext>
                </c:extLst>
              </c15:ser>
            </c15:filteredLineSeries>
          </c:ext>
        </c:extLst>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2.0000000000000005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spPr>
        <a:noFill/>
        <a:ln>
          <a:noFill/>
        </a:ln>
        <a:effectLst/>
      </c:spPr>
    </c:plotArea>
    <c:legend>
      <c:legendPos val="b"/>
      <c:layout>
        <c:manualLayout>
          <c:xMode val="edge"/>
          <c:yMode val="edge"/>
          <c:x val="0.33921577323293389"/>
          <c:y val="0.92604825665639245"/>
          <c:w val="0.21428153491349156"/>
          <c:h val="5.180647095161936E-2"/>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400" b="1">
                <a:latin typeface="Arial" panose="020B0604020202020204" pitchFamily="34" charset="0"/>
                <a:cs typeface="Arial" panose="020B0604020202020204" pitchFamily="34" charset="0"/>
              </a:rPr>
              <a:t>Bụi chì (RAY 8)</a:t>
            </a:r>
          </a:p>
        </c:rich>
      </c:tx>
      <c:layout>
        <c:manualLayout>
          <c:xMode val="edge"/>
          <c:yMode val="edge"/>
          <c:x val="0.32247752300213733"/>
          <c:y val="2.232239130543534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7.2742985140930638E-2"/>
          <c:y val="8.5542891778586219E-2"/>
          <c:w val="0.98404072289211786"/>
          <c:h val="0.67106185735524182"/>
        </c:manualLayout>
      </c:layout>
      <c:lineChart>
        <c:grouping val="standard"/>
        <c:varyColors val="0"/>
        <c:ser>
          <c:idx val="2"/>
          <c:order val="2"/>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smooth val="0"/>
          <c:extLst>
            <c:ext xmlns:c16="http://schemas.microsoft.com/office/drawing/2014/chart" uri="{C3380CC4-5D6E-409C-BE32-E72D297353CC}">
              <c16:uniqueId val="{00000001-30E6-4ADF-8B51-6217A40417E8}"/>
            </c:ext>
          </c:extLst>
        </c:ser>
        <c:ser>
          <c:idx val="3"/>
          <c:order val="3"/>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smooth val="0"/>
          <c:extLst>
            <c:ext xmlns:c16="http://schemas.microsoft.com/office/drawing/2014/chart" uri="{C3380CC4-5D6E-409C-BE32-E72D297353CC}">
              <c16:uniqueId val="{00000002-30E6-4ADF-8B51-6217A40417E8}"/>
            </c:ext>
          </c:extLst>
        </c:ser>
        <c:ser>
          <c:idx val="4"/>
          <c:order val="4"/>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smooth val="0"/>
          <c:extLst>
            <c:ext xmlns:c16="http://schemas.microsoft.com/office/drawing/2014/chart" uri="{C3380CC4-5D6E-409C-BE32-E72D297353CC}">
              <c16:uniqueId val="{00000003-30E6-4ADF-8B51-6217A40417E8}"/>
            </c:ext>
          </c:extLst>
        </c:ser>
        <c:ser>
          <c:idx val="5"/>
          <c:order val="5"/>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smooth val="0"/>
          <c:extLst>
            <c:ext xmlns:c16="http://schemas.microsoft.com/office/drawing/2014/chart" uri="{C3380CC4-5D6E-409C-BE32-E72D297353CC}">
              <c16:uniqueId val="{00000004-30E6-4ADF-8B51-6217A40417E8}"/>
            </c:ext>
          </c:extLst>
        </c:ser>
        <c:ser>
          <c:idx val="8"/>
          <c:order val="6"/>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smooth val="0"/>
          <c:extLst>
            <c:ext xmlns:c16="http://schemas.microsoft.com/office/drawing/2014/chart" uri="{C3380CC4-5D6E-409C-BE32-E72D297353CC}">
              <c16:uniqueId val="{00000006-30E6-4ADF-8B51-6217A40417E8}"/>
            </c:ext>
          </c:extLst>
        </c:ser>
        <c:ser>
          <c:idx val="9"/>
          <c:order val="7"/>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smooth val="0"/>
          <c:extLst>
            <c:ext xmlns:c16="http://schemas.microsoft.com/office/drawing/2014/chart" uri="{C3380CC4-5D6E-409C-BE32-E72D297353CC}">
              <c16:uniqueId val="{00000007-30E6-4ADF-8B51-6217A40417E8}"/>
            </c:ext>
          </c:extLst>
        </c:ser>
        <c:ser>
          <c:idx val="10"/>
          <c:order val="8"/>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smooth val="0"/>
          <c:extLst>
            <c:ext xmlns:c16="http://schemas.microsoft.com/office/drawing/2014/chart" uri="{C3380CC4-5D6E-409C-BE32-E72D297353CC}">
              <c16:uniqueId val="{00000008-30E6-4ADF-8B51-6217A40417E8}"/>
            </c:ext>
          </c:extLst>
        </c:ser>
        <c:ser>
          <c:idx val="11"/>
          <c:order val="9"/>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smooth val="0"/>
          <c:extLst>
            <c:ext xmlns:c16="http://schemas.microsoft.com/office/drawing/2014/chart" uri="{C3380CC4-5D6E-409C-BE32-E72D297353CC}">
              <c16:uniqueId val="{00000009-30E6-4ADF-8B51-6217A40417E8}"/>
            </c:ext>
          </c:extLst>
        </c:ser>
        <c:ser>
          <c:idx val="14"/>
          <c:order val="11"/>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smooth val="0"/>
          <c:extLst>
            <c:ext xmlns:c16="http://schemas.microsoft.com/office/drawing/2014/chart" uri="{C3380CC4-5D6E-409C-BE32-E72D297353CC}">
              <c16:uniqueId val="{0000000B-30E6-4ADF-8B51-6217A40417E8}"/>
            </c:ext>
          </c:extLst>
        </c:ser>
        <c:ser>
          <c:idx val="15"/>
          <c:order val="12"/>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smooth val="0"/>
          <c:extLst>
            <c:ext xmlns:c16="http://schemas.microsoft.com/office/drawing/2014/chart" uri="{C3380CC4-5D6E-409C-BE32-E72D297353CC}">
              <c16:uniqueId val="{0000000C-30E6-4ADF-8B51-6217A40417E8}"/>
            </c:ext>
          </c:extLst>
        </c:ser>
        <c:ser>
          <c:idx val="16"/>
          <c:order val="13"/>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smooth val="0"/>
          <c:extLst>
            <c:ext xmlns:c16="http://schemas.microsoft.com/office/drawing/2014/chart" uri="{C3380CC4-5D6E-409C-BE32-E72D297353CC}">
              <c16:uniqueId val="{0000000D-30E6-4ADF-8B51-6217A40417E8}"/>
            </c:ext>
          </c:extLst>
        </c:ser>
        <c:ser>
          <c:idx val="17"/>
          <c:order val="14"/>
          <c:spPr>
            <a:ln w="28575" cap="rnd">
              <a:solidFill>
                <a:schemeClr val="accent6">
                  <a:lumMod val="80000"/>
                  <a:lumOff val="2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smooth val="0"/>
          <c:extLst>
            <c:ext xmlns:c16="http://schemas.microsoft.com/office/drawing/2014/chart" uri="{C3380CC4-5D6E-409C-BE32-E72D297353CC}">
              <c16:uniqueId val="{0000000E-30E6-4ADF-8B51-6217A40417E8}"/>
            </c:ext>
          </c:extLst>
        </c:ser>
        <c:ser>
          <c:idx val="20"/>
          <c:order val="16"/>
          <c:spPr>
            <a:ln w="28575" cap="rnd">
              <a:solidFill>
                <a:schemeClr val="accent3">
                  <a:lumMod val="80000"/>
                </a:schemeClr>
              </a:solidFill>
              <a:round/>
            </a:ln>
            <a:effectLst/>
          </c:spPr>
          <c:marker>
            <c:symbol val="circle"/>
            <c:size val="5"/>
            <c:spPr>
              <a:solidFill>
                <a:schemeClr val="accent3">
                  <a:lumMod val="80000"/>
                </a:schemeClr>
              </a:solidFill>
              <a:ln w="9525">
                <a:solidFill>
                  <a:schemeClr val="accent3">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smooth val="0"/>
          <c:extLst>
            <c:ext xmlns:c16="http://schemas.microsoft.com/office/drawing/2014/chart" uri="{C3380CC4-5D6E-409C-BE32-E72D297353CC}">
              <c16:uniqueId val="{00000010-30E6-4ADF-8B51-6217A40417E8}"/>
            </c:ext>
          </c:extLst>
        </c:ser>
        <c:ser>
          <c:idx val="21"/>
          <c:order val="17"/>
          <c:spPr>
            <a:ln w="28575" cap="rnd">
              <a:solidFill>
                <a:schemeClr val="accent4">
                  <a:lumMod val="80000"/>
                </a:schemeClr>
              </a:solidFill>
              <a:round/>
            </a:ln>
            <a:effectLst/>
          </c:spPr>
          <c:marker>
            <c:symbol val="circle"/>
            <c:size val="5"/>
            <c:spPr>
              <a:solidFill>
                <a:schemeClr val="accent4">
                  <a:lumMod val="80000"/>
                </a:schemeClr>
              </a:solidFill>
              <a:ln w="9525">
                <a:solidFill>
                  <a:schemeClr val="accent4">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smooth val="0"/>
          <c:extLst>
            <c:ext xmlns:c16="http://schemas.microsoft.com/office/drawing/2014/chart" uri="{C3380CC4-5D6E-409C-BE32-E72D297353CC}">
              <c16:uniqueId val="{00000011-30E6-4ADF-8B51-6217A40417E8}"/>
            </c:ext>
          </c:extLst>
        </c:ser>
        <c:ser>
          <c:idx val="22"/>
          <c:order val="18"/>
          <c:spPr>
            <a:ln w="28575" cap="rnd">
              <a:solidFill>
                <a:schemeClr val="accent5">
                  <a:lumMod val="80000"/>
                </a:schemeClr>
              </a:solidFill>
              <a:round/>
            </a:ln>
            <a:effectLst/>
          </c:spPr>
          <c:marker>
            <c:symbol val="circle"/>
            <c:size val="5"/>
            <c:spPr>
              <a:solidFill>
                <a:schemeClr val="accent5">
                  <a:lumMod val="80000"/>
                </a:schemeClr>
              </a:solidFill>
              <a:ln w="9525">
                <a:solidFill>
                  <a:schemeClr val="accent5">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smooth val="0"/>
          <c:extLst>
            <c:ext xmlns:c16="http://schemas.microsoft.com/office/drawing/2014/chart" uri="{C3380CC4-5D6E-409C-BE32-E72D297353CC}">
              <c16:uniqueId val="{00000012-30E6-4ADF-8B51-6217A40417E8}"/>
            </c:ext>
          </c:extLst>
        </c:ser>
        <c:ser>
          <c:idx val="23"/>
          <c:order val="19"/>
          <c:spPr>
            <a:ln w="28575" cap="rnd">
              <a:solidFill>
                <a:schemeClr val="accent6">
                  <a:lumMod val="80000"/>
                </a:schemeClr>
              </a:solidFill>
              <a:round/>
            </a:ln>
            <a:effectLst/>
          </c:spPr>
          <c:marker>
            <c:symbol val="circle"/>
            <c:size val="5"/>
            <c:spPr>
              <a:solidFill>
                <a:schemeClr val="accent6">
                  <a:lumMod val="80000"/>
                </a:schemeClr>
              </a:solidFill>
              <a:ln w="9525">
                <a:solidFill>
                  <a:schemeClr val="accent6">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smooth val="0"/>
          <c:extLst>
            <c:ext xmlns:c16="http://schemas.microsoft.com/office/drawing/2014/chart" uri="{C3380CC4-5D6E-409C-BE32-E72D297353CC}">
              <c16:uniqueId val="{00000013-30E6-4ADF-8B51-6217A40417E8}"/>
            </c:ext>
          </c:extLst>
        </c:ser>
        <c:ser>
          <c:idx val="26"/>
          <c:order val="20"/>
          <c:spPr>
            <a:ln w="28575" cap="rnd">
              <a:solidFill>
                <a:schemeClr val="accent3">
                  <a:lumMod val="60000"/>
                  <a:lumOff val="40000"/>
                </a:schemeClr>
              </a:solidFill>
              <a:round/>
            </a:ln>
            <a:effectLst/>
          </c:spPr>
          <c:marker>
            <c:symbol val="circle"/>
            <c:size val="5"/>
            <c:spPr>
              <a:solidFill>
                <a:schemeClr val="accent3">
                  <a:lumMod val="60000"/>
                  <a:lumOff val="40000"/>
                </a:schemeClr>
              </a:solidFill>
              <a:ln w="9525">
                <a:solidFill>
                  <a:schemeClr val="accent3">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smooth val="0"/>
          <c:extLst>
            <c:ext xmlns:c16="http://schemas.microsoft.com/office/drawing/2014/chart" uri="{C3380CC4-5D6E-409C-BE32-E72D297353CC}">
              <c16:uniqueId val="{00000015-30E6-4ADF-8B51-6217A40417E8}"/>
            </c:ext>
          </c:extLst>
        </c:ser>
        <c:ser>
          <c:idx val="27"/>
          <c:order val="21"/>
          <c:spPr>
            <a:ln w="28575" cap="rnd">
              <a:solidFill>
                <a:schemeClr val="accent4">
                  <a:lumMod val="60000"/>
                  <a:lumOff val="40000"/>
                </a:schemeClr>
              </a:solidFill>
              <a:round/>
            </a:ln>
            <a:effectLst/>
          </c:spPr>
          <c:marker>
            <c:symbol val="circle"/>
            <c:size val="5"/>
            <c:spPr>
              <a:solidFill>
                <a:schemeClr val="accent4">
                  <a:lumMod val="60000"/>
                  <a:lumOff val="40000"/>
                </a:schemeClr>
              </a:solidFill>
              <a:ln w="9525">
                <a:solidFill>
                  <a:schemeClr val="accent4">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smooth val="0"/>
          <c:extLst>
            <c:ext xmlns:c16="http://schemas.microsoft.com/office/drawing/2014/chart" uri="{C3380CC4-5D6E-409C-BE32-E72D297353CC}">
              <c16:uniqueId val="{00000016-30E6-4ADF-8B51-6217A40417E8}"/>
            </c:ext>
          </c:extLst>
        </c:ser>
        <c:ser>
          <c:idx val="28"/>
          <c:order val="22"/>
          <c:spPr>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smooth val="0"/>
          <c:extLst>
            <c:ext xmlns:c16="http://schemas.microsoft.com/office/drawing/2014/chart" uri="{C3380CC4-5D6E-409C-BE32-E72D297353CC}">
              <c16:uniqueId val="{00000017-30E6-4ADF-8B51-6217A40417E8}"/>
            </c:ext>
          </c:extLst>
        </c:ser>
        <c:ser>
          <c:idx val="29"/>
          <c:order val="23"/>
          <c:tx>
            <c:strRef>
              <c:f>'Tổng hợp'!$Z$2</c:f>
              <c:strCache>
                <c:ptCount val="1"/>
                <c:pt idx="0">
                  <c:v>Đế vỏ nhỏ (RAY 5)</c:v>
                </c:pt>
              </c:strCache>
            </c:strRef>
          </c:tx>
          <c:spPr>
            <a:ln w="28575" cap="rnd">
              <a:solidFill>
                <a:schemeClr val="accent6">
                  <a:lumMod val="60000"/>
                  <a:lumOff val="40000"/>
                </a:schemeClr>
              </a:solidFill>
              <a:round/>
            </a:ln>
            <a:effectLst/>
          </c:spPr>
          <c:marker>
            <c:symbol val="circle"/>
            <c:size val="5"/>
            <c:spPr>
              <a:solidFill>
                <a:schemeClr val="accent6">
                  <a:lumMod val="60000"/>
                  <a:lumOff val="40000"/>
                </a:schemeClr>
              </a:solidFill>
              <a:ln w="9525">
                <a:solidFill>
                  <a:schemeClr val="accent6">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smooth val="0"/>
          <c:extLst>
            <c:ext xmlns:c16="http://schemas.microsoft.com/office/drawing/2014/chart" uri="{C3380CC4-5D6E-409C-BE32-E72D297353CC}">
              <c16:uniqueId val="{00000018-30E6-4ADF-8B51-6217A40417E8}"/>
            </c:ext>
          </c:extLst>
        </c:ser>
        <c:ser>
          <c:idx val="32"/>
          <c:order val="24"/>
          <c:spPr>
            <a:ln w="28575" cap="rnd">
              <a:solidFill>
                <a:schemeClr val="accent3">
                  <a:lumMod val="50000"/>
                </a:schemeClr>
              </a:solidFill>
              <a:round/>
            </a:ln>
            <a:effectLst/>
          </c:spPr>
          <c:marker>
            <c:symbol val="circle"/>
            <c:size val="5"/>
            <c:spPr>
              <a:solidFill>
                <a:schemeClr val="accent3">
                  <a:lumMod val="50000"/>
                </a:schemeClr>
              </a:solidFill>
              <a:ln w="9525">
                <a:solidFill>
                  <a:schemeClr val="accent3">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smooth val="0"/>
          <c:extLst>
            <c:ext xmlns:c16="http://schemas.microsoft.com/office/drawing/2014/chart" uri="{C3380CC4-5D6E-409C-BE32-E72D297353CC}">
              <c16:uniqueId val="{0000001A-30E6-4ADF-8B51-6217A40417E8}"/>
            </c:ext>
          </c:extLst>
        </c:ser>
        <c:ser>
          <c:idx val="33"/>
          <c:order val="25"/>
          <c:spPr>
            <a:ln w="28575" cap="rnd">
              <a:solidFill>
                <a:schemeClr val="accent4">
                  <a:lumMod val="50000"/>
                </a:schemeClr>
              </a:solidFill>
              <a:round/>
            </a:ln>
            <a:effectLst/>
          </c:spPr>
          <c:marker>
            <c:symbol val="circle"/>
            <c:size val="5"/>
            <c:spPr>
              <a:solidFill>
                <a:schemeClr val="accent4">
                  <a:lumMod val="50000"/>
                </a:schemeClr>
              </a:solidFill>
              <a:ln w="9525">
                <a:solidFill>
                  <a:schemeClr val="accent4">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smooth val="0"/>
          <c:extLst>
            <c:ext xmlns:c16="http://schemas.microsoft.com/office/drawing/2014/chart" uri="{C3380CC4-5D6E-409C-BE32-E72D297353CC}">
              <c16:uniqueId val="{0000001B-30E6-4ADF-8B51-6217A40417E8}"/>
            </c:ext>
          </c:extLst>
        </c:ser>
        <c:ser>
          <c:idx val="34"/>
          <c:order val="26"/>
          <c:spPr>
            <a:ln w="28575" cap="rnd">
              <a:solidFill>
                <a:schemeClr val="accent5">
                  <a:lumMod val="50000"/>
                </a:schemeClr>
              </a:solidFill>
              <a:round/>
            </a:ln>
            <a:effectLst/>
          </c:spPr>
          <c:marker>
            <c:symbol val="circle"/>
            <c:size val="5"/>
            <c:spPr>
              <a:solidFill>
                <a:schemeClr val="accent5">
                  <a:lumMod val="50000"/>
                </a:schemeClr>
              </a:solidFill>
              <a:ln w="9525">
                <a:solidFill>
                  <a:schemeClr val="accent5">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smooth val="0"/>
          <c:extLst>
            <c:ext xmlns:c16="http://schemas.microsoft.com/office/drawing/2014/chart" uri="{C3380CC4-5D6E-409C-BE32-E72D297353CC}">
              <c16:uniqueId val="{0000001C-30E6-4ADF-8B51-6217A40417E8}"/>
            </c:ext>
          </c:extLst>
        </c:ser>
        <c:ser>
          <c:idx val="35"/>
          <c:order val="27"/>
          <c:spPr>
            <a:ln w="28575" cap="rnd">
              <a:solidFill>
                <a:schemeClr val="accent6">
                  <a:lumMod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smooth val="0"/>
          <c:extLst>
            <c:ext xmlns:c16="http://schemas.microsoft.com/office/drawing/2014/chart" uri="{C3380CC4-5D6E-409C-BE32-E72D297353CC}">
              <c16:uniqueId val="{0000001D-30E6-4ADF-8B51-6217A40417E8}"/>
            </c:ext>
          </c:extLst>
        </c:ser>
        <c:ser>
          <c:idx val="38"/>
          <c:order val="28"/>
          <c:spPr>
            <a:ln w="28575" cap="rnd">
              <a:solidFill>
                <a:schemeClr val="accent3">
                  <a:lumMod val="70000"/>
                  <a:lumOff val="30000"/>
                </a:schemeClr>
              </a:solidFill>
              <a:round/>
            </a:ln>
            <a:effectLst/>
          </c:spPr>
          <c:marker>
            <c:symbol val="circle"/>
            <c:size val="5"/>
            <c:spPr>
              <a:solidFill>
                <a:schemeClr val="accent3">
                  <a:lumMod val="70000"/>
                  <a:lumOff val="30000"/>
                </a:schemeClr>
              </a:solidFill>
              <a:ln w="9525">
                <a:solidFill>
                  <a:schemeClr val="accent3">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smooth val="0"/>
          <c:extLst>
            <c:ext xmlns:c16="http://schemas.microsoft.com/office/drawing/2014/chart" uri="{C3380CC4-5D6E-409C-BE32-E72D297353CC}">
              <c16:uniqueId val="{0000001F-30E6-4ADF-8B51-6217A40417E8}"/>
            </c:ext>
          </c:extLst>
        </c:ser>
        <c:ser>
          <c:idx val="39"/>
          <c:order val="29"/>
          <c:spPr>
            <a:ln w="28575" cap="rnd">
              <a:solidFill>
                <a:schemeClr val="accent4">
                  <a:lumMod val="70000"/>
                  <a:lumOff val="30000"/>
                </a:schemeClr>
              </a:solidFill>
              <a:round/>
            </a:ln>
            <a:effectLst/>
          </c:spPr>
          <c:marker>
            <c:symbol val="circle"/>
            <c:size val="5"/>
            <c:spPr>
              <a:solidFill>
                <a:schemeClr val="accent4">
                  <a:lumMod val="70000"/>
                  <a:lumOff val="30000"/>
                </a:schemeClr>
              </a:solidFill>
              <a:ln w="9525">
                <a:solidFill>
                  <a:schemeClr val="accent4">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smooth val="0"/>
          <c:extLst>
            <c:ext xmlns:c16="http://schemas.microsoft.com/office/drawing/2014/chart" uri="{C3380CC4-5D6E-409C-BE32-E72D297353CC}">
              <c16:uniqueId val="{00000020-30E6-4ADF-8B51-6217A40417E8}"/>
            </c:ext>
          </c:extLst>
        </c:ser>
        <c:ser>
          <c:idx val="40"/>
          <c:order val="30"/>
          <c:spPr>
            <a:ln w="28575" cap="rnd">
              <a:solidFill>
                <a:schemeClr val="accent5">
                  <a:lumMod val="70000"/>
                  <a:lumOff val="30000"/>
                </a:schemeClr>
              </a:solidFill>
              <a:round/>
            </a:ln>
            <a:effectLst/>
          </c:spPr>
          <c:marker>
            <c:symbol val="circle"/>
            <c:size val="5"/>
            <c:spPr>
              <a:solidFill>
                <a:schemeClr val="accent5">
                  <a:lumMod val="70000"/>
                  <a:lumOff val="30000"/>
                </a:schemeClr>
              </a:solidFill>
              <a:ln w="9525">
                <a:solidFill>
                  <a:schemeClr val="accent5">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smooth val="0"/>
          <c:extLst>
            <c:ext xmlns:c16="http://schemas.microsoft.com/office/drawing/2014/chart" uri="{C3380CC4-5D6E-409C-BE32-E72D297353CC}">
              <c16:uniqueId val="{00000021-30E6-4ADF-8B51-6217A40417E8}"/>
            </c:ext>
          </c:extLst>
        </c:ser>
        <c:ser>
          <c:idx val="41"/>
          <c:order val="31"/>
          <c:spPr>
            <a:ln w="28575" cap="rnd">
              <a:solidFill>
                <a:schemeClr val="accent6">
                  <a:lumMod val="70000"/>
                  <a:lumOff val="3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smooth val="0"/>
          <c:extLst>
            <c:ext xmlns:c16="http://schemas.microsoft.com/office/drawing/2014/chart" uri="{C3380CC4-5D6E-409C-BE32-E72D297353CC}">
              <c16:uniqueId val="{00000022-30E6-4ADF-8B51-6217A40417E8}"/>
            </c:ext>
          </c:extLst>
        </c:ser>
        <c:ser>
          <c:idx val="44"/>
          <c:order val="33"/>
          <c:spPr>
            <a:ln w="28575" cap="rnd">
              <a:solidFill>
                <a:schemeClr val="accent3">
                  <a:lumMod val="70000"/>
                </a:schemeClr>
              </a:solidFill>
              <a:round/>
            </a:ln>
            <a:effectLst/>
          </c:spPr>
          <c:marker>
            <c:symbol val="circle"/>
            <c:size val="5"/>
            <c:spPr>
              <a:solidFill>
                <a:schemeClr val="accent3">
                  <a:lumMod val="70000"/>
                </a:schemeClr>
              </a:solidFill>
              <a:ln w="9525">
                <a:solidFill>
                  <a:schemeClr val="accent3">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smooth val="0"/>
          <c:extLst>
            <c:ext xmlns:c16="http://schemas.microsoft.com/office/drawing/2014/chart" uri="{C3380CC4-5D6E-409C-BE32-E72D297353CC}">
              <c16:uniqueId val="{00000024-30E6-4ADF-8B51-6217A40417E8}"/>
            </c:ext>
          </c:extLst>
        </c:ser>
        <c:ser>
          <c:idx val="45"/>
          <c:order val="34"/>
          <c:spPr>
            <a:ln w="28575" cap="rnd">
              <a:solidFill>
                <a:schemeClr val="accent4">
                  <a:lumMod val="70000"/>
                </a:schemeClr>
              </a:solidFill>
              <a:round/>
            </a:ln>
            <a:effectLst/>
          </c:spPr>
          <c:marker>
            <c:symbol val="circle"/>
            <c:size val="5"/>
            <c:spPr>
              <a:solidFill>
                <a:schemeClr val="accent4">
                  <a:lumMod val="70000"/>
                </a:schemeClr>
              </a:solidFill>
              <a:ln w="9525">
                <a:solidFill>
                  <a:schemeClr val="accent4">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smooth val="0"/>
          <c:extLst>
            <c:ext xmlns:c16="http://schemas.microsoft.com/office/drawing/2014/chart" uri="{C3380CC4-5D6E-409C-BE32-E72D297353CC}">
              <c16:uniqueId val="{00000025-30E6-4ADF-8B51-6217A40417E8}"/>
            </c:ext>
          </c:extLst>
        </c:ser>
        <c:ser>
          <c:idx val="46"/>
          <c:order val="35"/>
          <c:spPr>
            <a:ln w="28575" cap="rnd">
              <a:solidFill>
                <a:schemeClr val="accent5">
                  <a:lumMod val="70000"/>
                </a:schemeClr>
              </a:solidFill>
              <a:round/>
            </a:ln>
            <a:effectLst/>
          </c:spPr>
          <c:marker>
            <c:symbol val="circle"/>
            <c:size val="5"/>
            <c:spPr>
              <a:solidFill>
                <a:schemeClr val="accent5">
                  <a:lumMod val="70000"/>
                </a:schemeClr>
              </a:solidFill>
              <a:ln w="9525">
                <a:solidFill>
                  <a:schemeClr val="accent5">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smooth val="0"/>
          <c:extLst>
            <c:ext xmlns:c16="http://schemas.microsoft.com/office/drawing/2014/chart" uri="{C3380CC4-5D6E-409C-BE32-E72D297353CC}">
              <c16:uniqueId val="{00000026-30E6-4ADF-8B51-6217A40417E8}"/>
            </c:ext>
          </c:extLst>
        </c:ser>
        <c:ser>
          <c:idx val="47"/>
          <c:order val="36"/>
          <c:spPr>
            <a:ln w="28575" cap="rnd">
              <a:solidFill>
                <a:schemeClr val="accent6">
                  <a:lumMod val="70000"/>
                </a:schemeClr>
              </a:solidFill>
              <a:round/>
            </a:ln>
            <a:effectLst/>
          </c:spPr>
          <c:marker>
            <c:symbol val="circle"/>
            <c:size val="5"/>
            <c:spPr>
              <a:solidFill>
                <a:schemeClr val="accent6">
                  <a:lumMod val="70000"/>
                </a:schemeClr>
              </a:solidFill>
              <a:ln w="9525">
                <a:solidFill>
                  <a:schemeClr val="accent6">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smooth val="0"/>
          <c:extLst>
            <c:ext xmlns:c16="http://schemas.microsoft.com/office/drawing/2014/chart" uri="{C3380CC4-5D6E-409C-BE32-E72D297353CC}">
              <c16:uniqueId val="{00000027-30E6-4ADF-8B51-6217A40417E8}"/>
            </c:ext>
          </c:extLst>
        </c:ser>
        <c:ser>
          <c:idx val="50"/>
          <c:order val="37"/>
          <c:spPr>
            <a:ln w="28575" cap="rnd">
              <a:solidFill>
                <a:schemeClr val="accent3">
                  <a:lumMod val="50000"/>
                  <a:lumOff val="50000"/>
                </a:schemeClr>
              </a:solidFill>
              <a:round/>
            </a:ln>
            <a:effectLst/>
          </c:spPr>
          <c:marker>
            <c:symbol val="circle"/>
            <c:size val="5"/>
            <c:spPr>
              <a:solidFill>
                <a:schemeClr val="accent3">
                  <a:lumMod val="50000"/>
                  <a:lumOff val="50000"/>
                </a:schemeClr>
              </a:solidFill>
              <a:ln w="9525">
                <a:solidFill>
                  <a:schemeClr val="accent3">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smooth val="0"/>
          <c:extLst>
            <c:ext xmlns:c16="http://schemas.microsoft.com/office/drawing/2014/chart" uri="{C3380CC4-5D6E-409C-BE32-E72D297353CC}">
              <c16:uniqueId val="{00000029-30E6-4ADF-8B51-6217A40417E8}"/>
            </c:ext>
          </c:extLst>
        </c:ser>
        <c:ser>
          <c:idx val="51"/>
          <c:order val="38"/>
          <c:spPr>
            <a:ln w="28575" cap="rnd">
              <a:solidFill>
                <a:schemeClr val="accent4">
                  <a:lumMod val="50000"/>
                  <a:lumOff val="50000"/>
                </a:schemeClr>
              </a:solidFill>
              <a:round/>
            </a:ln>
            <a:effectLst/>
          </c:spPr>
          <c:marker>
            <c:symbol val="circle"/>
            <c:size val="5"/>
            <c:spPr>
              <a:solidFill>
                <a:schemeClr val="accent4">
                  <a:lumMod val="50000"/>
                  <a:lumOff val="50000"/>
                </a:schemeClr>
              </a:solidFill>
              <a:ln w="9525">
                <a:solidFill>
                  <a:schemeClr val="accent4">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smooth val="0"/>
          <c:extLst>
            <c:ext xmlns:c16="http://schemas.microsoft.com/office/drawing/2014/chart" uri="{C3380CC4-5D6E-409C-BE32-E72D297353CC}">
              <c16:uniqueId val="{0000002A-30E6-4ADF-8B51-6217A40417E8}"/>
            </c:ext>
          </c:extLst>
        </c:ser>
        <c:ser>
          <c:idx val="52"/>
          <c:order val="39"/>
          <c:spPr>
            <a:ln w="28575" cap="rnd">
              <a:solidFill>
                <a:schemeClr val="accent5">
                  <a:lumMod val="50000"/>
                  <a:lumOff val="50000"/>
                </a:schemeClr>
              </a:solidFill>
              <a:round/>
            </a:ln>
            <a:effectLst/>
          </c:spPr>
          <c:marker>
            <c:symbol val="circle"/>
            <c:size val="5"/>
            <c:spPr>
              <a:solidFill>
                <a:schemeClr val="accent5">
                  <a:lumMod val="50000"/>
                  <a:lumOff val="50000"/>
                </a:schemeClr>
              </a:solidFill>
              <a:ln w="9525">
                <a:solidFill>
                  <a:schemeClr val="accent5">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smooth val="0"/>
          <c:extLst>
            <c:ext xmlns:c16="http://schemas.microsoft.com/office/drawing/2014/chart" uri="{C3380CC4-5D6E-409C-BE32-E72D297353CC}">
              <c16:uniqueId val="{0000002B-30E6-4ADF-8B51-6217A40417E8}"/>
            </c:ext>
          </c:extLst>
        </c:ser>
        <c:ser>
          <c:idx val="53"/>
          <c:order val="40"/>
          <c:spPr>
            <a:ln w="28575" cap="rnd">
              <a:solidFill>
                <a:schemeClr val="accent6">
                  <a:lumMod val="50000"/>
                  <a:lumOff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smooth val="0"/>
          <c:extLst>
            <c:ext xmlns:c16="http://schemas.microsoft.com/office/drawing/2014/chart" uri="{C3380CC4-5D6E-409C-BE32-E72D297353CC}">
              <c16:uniqueId val="{0000002C-30E6-4ADF-8B51-6217A40417E8}"/>
            </c:ext>
          </c:extLst>
        </c:ser>
        <c:dLbls>
          <c:showLegendKey val="0"/>
          <c:showVal val="0"/>
          <c:showCatName val="0"/>
          <c:showSerName val="0"/>
          <c:showPercent val="0"/>
          <c:showBubbleSize val="0"/>
        </c:dLbls>
        <c:marker val="1"/>
        <c:smooth val="0"/>
        <c:axId val="729349776"/>
        <c:axId val="729355024"/>
        <c:extLst/>
      </c:lineChart>
      <c:lineChart>
        <c:grouping val="standard"/>
        <c:varyColors val="0"/>
        <c:ser>
          <c:idx val="0"/>
          <c:order val="0"/>
          <c:tx>
            <c:strRef>
              <c:f>'Tỉ lệ nhâm theo hạng mục'!$C$4</c:f>
              <c:strCache>
                <c:ptCount val="1"/>
                <c:pt idx="0">
                  <c:v>tỉ lệ nhầm</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mục'!$AE$5:$AE$23</c:f>
              <c:numCache>
                <c:formatCode>0.00%</c:formatCode>
                <c:ptCount val="19"/>
                <c:pt idx="0">
                  <c:v>2.3157390401660942E-3</c:v>
                </c:pt>
                <c:pt idx="1">
                  <c:v>2.8761061946902654E-3</c:v>
                </c:pt>
                <c:pt idx="2">
                  <c:v>1.2645046117227016E-3</c:v>
                </c:pt>
                <c:pt idx="3">
                  <c:v>3.1800201659815406E-3</c:v>
                </c:pt>
                <c:pt idx="4">
                  <c:v>2.0015183932638554E-3</c:v>
                </c:pt>
                <c:pt idx="5">
                  <c:v>3.724683789865756E-3</c:v>
                </c:pt>
                <c:pt idx="6">
                  <c:v>3.3660781754482377E-3</c:v>
                </c:pt>
                <c:pt idx="7">
                  <c:v>2.1055491408001085E-3</c:v>
                </c:pt>
                <c:pt idx="8">
                  <c:v>9.7744360902255649E-4</c:v>
                </c:pt>
                <c:pt idx="9">
                  <c:v>1.3857132959190744E-3</c:v>
                </c:pt>
                <c:pt idx="10">
                  <c:v>1.4179104477611941E-3</c:v>
                </c:pt>
                <c:pt idx="11">
                  <c:v>7.2884012539184955E-3</c:v>
                </c:pt>
                <c:pt idx="12">
                  <c:v>1.2686567164179104E-3</c:v>
                </c:pt>
                <c:pt idx="14">
                  <c:v>2.8312570781426955E-4</c:v>
                </c:pt>
                <c:pt idx="15">
                  <c:v>1.8703927824843217E-3</c:v>
                </c:pt>
                <c:pt idx="16">
                  <c:v>1.1737089201877935E-3</c:v>
                </c:pt>
                <c:pt idx="17">
                  <c:v>4.9689440993788822E-4</c:v>
                </c:pt>
                <c:pt idx="18">
                  <c:v>3.5294117647058826E-4</c:v>
                </c:pt>
              </c:numCache>
            </c:numRef>
          </c:val>
          <c:smooth val="0"/>
          <c:extLst>
            <c:ext xmlns:c16="http://schemas.microsoft.com/office/drawing/2014/chart" uri="{C3380CC4-5D6E-409C-BE32-E72D297353CC}">
              <c16:uniqueId val="{00000000-30E6-4ADF-8B51-6217A40417E8}"/>
            </c:ext>
          </c:extLst>
        </c:ser>
        <c:ser>
          <c:idx val="1"/>
          <c:order val="1"/>
          <c:tx>
            <c:strRef>
              <c:f>'Tỉ lệ nhâm theo hạng mục'!$E$4</c:f>
              <c:strCache>
                <c:ptCount val="1"/>
                <c:pt idx="0">
                  <c:v>tỉ lệ NG</c:v>
                </c:pt>
              </c:strCache>
            </c:strRef>
          </c:tx>
          <c:spPr>
            <a:ln w="28575" cap="rnd">
              <a:solidFill>
                <a:schemeClr val="accent2"/>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mục'!$AG$5:$AG$23</c:f>
              <c:numCache>
                <c:formatCode>0.00%</c:formatCode>
                <c:ptCount val="19"/>
                <c:pt idx="0">
                  <c:v>9.1032500199632674E-2</c:v>
                </c:pt>
                <c:pt idx="1">
                  <c:v>2.9498525073746312E-2</c:v>
                </c:pt>
                <c:pt idx="2">
                  <c:v>5.5117524546265992E-2</c:v>
                </c:pt>
                <c:pt idx="3">
                  <c:v>4.296905297448228E-2</c:v>
                </c:pt>
                <c:pt idx="4">
                  <c:v>6.0252605424805025E-2</c:v>
                </c:pt>
                <c:pt idx="5">
                  <c:v>8.6210910219601145E-2</c:v>
                </c:pt>
                <c:pt idx="6">
                  <c:v>6.8901559387236383E-2</c:v>
                </c:pt>
                <c:pt idx="7">
                  <c:v>3.5930177273653469E-2</c:v>
                </c:pt>
                <c:pt idx="8">
                  <c:v>4.3684210526315791E-2</c:v>
                </c:pt>
                <c:pt idx="9">
                  <c:v>4.4342825469410381E-2</c:v>
                </c:pt>
                <c:pt idx="10">
                  <c:v>9.8656716417910448E-2</c:v>
                </c:pt>
                <c:pt idx="11">
                  <c:v>3.8009404388714731E-2</c:v>
                </c:pt>
                <c:pt idx="12">
                  <c:v>5.3283582089552237E-2</c:v>
                </c:pt>
                <c:pt idx="14">
                  <c:v>2.9256323140807852E-2</c:v>
                </c:pt>
                <c:pt idx="15">
                  <c:v>4.1478710529211135E-2</c:v>
                </c:pt>
                <c:pt idx="16">
                  <c:v>5.7746478873239436E-2</c:v>
                </c:pt>
                <c:pt idx="17">
                  <c:v>7.5279503105590062E-2</c:v>
                </c:pt>
                <c:pt idx="18">
                  <c:v>6.4352941176470585E-2</c:v>
                </c:pt>
              </c:numCache>
            </c:numRef>
          </c:val>
          <c:smooth val="0"/>
          <c:extLst xmlns:c15="http://schemas.microsoft.com/office/drawing/2012/chart">
            <c:ext xmlns:c16="http://schemas.microsoft.com/office/drawing/2014/chart" uri="{C3380CC4-5D6E-409C-BE32-E72D297353CC}">
              <c16:uniqueId val="{0000002E-30E6-4ADF-8B51-6217A40417E8}"/>
            </c:ext>
          </c:extLst>
        </c:ser>
        <c:dLbls>
          <c:showLegendKey val="0"/>
          <c:showVal val="0"/>
          <c:showCatName val="0"/>
          <c:showSerName val="0"/>
          <c:showPercent val="0"/>
          <c:showBubbleSize val="0"/>
        </c:dLbls>
        <c:marker val="1"/>
        <c:smooth val="0"/>
        <c:axId val="729349776"/>
        <c:axId val="729355024"/>
        <c:extLst>
          <c:ext xmlns:c15="http://schemas.microsoft.com/office/drawing/2012/chart" uri="{02D57815-91ED-43cb-92C2-25804820EDAC}">
            <c15:filteredLineSeries>
              <c15:ser>
                <c:idx val="12"/>
                <c:order val="10"/>
                <c:tx>
                  <c:strRef>
                    <c:extLst>
                      <c:ext uri="{02D57815-91ED-43cb-92C2-25804820EDAC}">
                        <c15:formulaRef>
                          <c15:sqref>'Tỉ lệ nhâm theo hạng mục'!$J$2</c15:sqref>
                        </c15:formulaRef>
                      </c:ext>
                    </c:extLst>
                    <c:strCache>
                      <c:ptCount val="1"/>
                      <c:pt idx="0">
                        <c:v>Hàn phía chổi (RAY 3)</c:v>
                      </c:pt>
                    </c:strCache>
                  </c:strRef>
                </c:tx>
                <c:spPr>
                  <a:ln w="28575" cap="rnd">
                    <a:solidFill>
                      <a:schemeClr val="accent1">
                        <a:lumMod val="80000"/>
                        <a:lumOff val="20000"/>
                      </a:schemeClr>
                    </a:solidFill>
                    <a:round/>
                  </a:ln>
                  <a:effectLst/>
                </c:spPr>
                <c:marker>
                  <c:symbol val="none"/>
                </c:marker>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mục'!$J$5:$J$23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smooth val="0"/>
                <c:extLst>
                  <c:ext xmlns:c16="http://schemas.microsoft.com/office/drawing/2014/chart" uri="{C3380CC4-5D6E-409C-BE32-E72D297353CC}">
                    <c16:uniqueId val="{0000000A-30E6-4ADF-8B51-6217A40417E8}"/>
                  </c:ext>
                </c:extLst>
              </c15:ser>
            </c15:filteredLineSeries>
            <c15:filteredLineSeries>
              <c15:ser>
                <c:idx val="19"/>
                <c:order val="15"/>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ln w="28575" cap="rnd">
                    <a:solidFill>
                      <a:schemeClr val="accent2">
                        <a:lumMod val="8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mục'!$E$5:$E$23</c15:sqref>
                        </c15:formulaRef>
                      </c:ext>
                    </c:extLst>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31-30E6-4ADF-8B51-6217A40417E8}"/>
                  </c:ext>
                </c:extLst>
              </c15:ser>
            </c15:filteredLineSeries>
            <c15:filteredLineSeries>
              <c15:ser>
                <c:idx val="42"/>
                <c:order val="32"/>
                <c:tx>
                  <c:strRef>
                    <c:extLst xmlns:c15="http://schemas.microsoft.com/office/drawing/2012/chart">
                      <c:ext xmlns:c15="http://schemas.microsoft.com/office/drawing/2012/chart" uri="{02D57815-91ED-43cb-92C2-25804820EDAC}">
                        <c15:formulaRef>
                          <c15:sqref>'Tỉ lệ nhâm theo hạng mục'!$AD$2</c15:sqref>
                        </c15:formulaRef>
                      </c:ext>
                    </c:extLst>
                    <c:strCache>
                      <c:ptCount val="1"/>
                      <c:pt idx="0">
                        <c:v>Bụi chì (RAY 8)</c:v>
                      </c:pt>
                    </c:strCache>
                  </c:strRef>
                </c:tx>
                <c:spPr>
                  <a:ln w="28575" cap="rnd">
                    <a:solidFill>
                      <a:schemeClr val="accent1">
                        <a:lumMod val="7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mục'!$AD$5:$AD$23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smooth val="0"/>
                <c:extLst xmlns:c15="http://schemas.microsoft.com/office/drawing/2012/chart">
                  <c:ext xmlns:c16="http://schemas.microsoft.com/office/drawing/2014/chart" uri="{C3380CC4-5D6E-409C-BE32-E72D297353CC}">
                    <c16:uniqueId val="{00000023-30E6-4ADF-8B51-6217A40417E8}"/>
                  </c:ext>
                </c:extLst>
              </c15:ser>
            </c15:filteredLineSeries>
            <c15:filteredLineSeries>
              <c15:ser>
                <c:idx val="54"/>
                <c:order val="41"/>
                <c:tx>
                  <c:strRef>
                    <c:extLst xmlns:c15="http://schemas.microsoft.com/office/drawing/2012/chart">
                      <c:ext xmlns:c15="http://schemas.microsoft.com/office/drawing/2012/chart" uri="{02D57815-91ED-43cb-92C2-25804820EDAC}">
                        <c15:formulaRef>
                          <c15:sqref>'Tỉ lệ nhâm theo hạng mục'!$AN$3</c15:sqref>
                        </c15:formulaRef>
                      </c:ext>
                    </c:extLst>
                    <c:strCache>
                      <c:ptCount val="1"/>
                      <c:pt idx="0">
                        <c:v>SLSX</c:v>
                      </c:pt>
                    </c:strCache>
                  </c:strRef>
                </c:tx>
                <c:spPr>
                  <a:ln w="28575" cap="rnd">
                    <a:solidFill>
                      <a:schemeClr val="accent1"/>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mục'!$AN$5:$AN$23</c15:sqref>
                        </c15:formulaRef>
                      </c:ext>
                    </c:extLst>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xmlns:c15="http://schemas.microsoft.com/office/drawing/2012/chart">
                  <c:ext xmlns:c16="http://schemas.microsoft.com/office/drawing/2014/chart" uri="{C3380CC4-5D6E-409C-BE32-E72D297353CC}">
                    <c16:uniqueId val="{0000002D-30E6-4ADF-8B51-6217A40417E8}"/>
                  </c:ext>
                </c:extLst>
              </c15:ser>
            </c15:filteredLineSeries>
          </c:ext>
        </c:extLst>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0.1"/>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spPr>
        <a:noFill/>
        <a:ln>
          <a:noFill/>
        </a:ln>
        <a:effectLst/>
      </c:spPr>
    </c:plotArea>
    <c:legend>
      <c:legendPos val="b"/>
      <c:layout>
        <c:manualLayout>
          <c:xMode val="edge"/>
          <c:yMode val="edge"/>
          <c:x val="0.33921577323293389"/>
          <c:y val="0.92604825665639245"/>
          <c:w val="0.21428153491349156"/>
          <c:h val="5.180647095161936E-2"/>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800" b="1" i="0" baseline="0">
                <a:effectLst/>
              </a:rPr>
              <a:t>phế phẩm khác (RAY 9)</a:t>
            </a:r>
            <a:endParaRPr lang="en-US" sz="2800">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7.2742985140930638E-2"/>
          <c:y val="8.5542891778586219E-2"/>
          <c:w val="0.98404072289211786"/>
          <c:h val="0.67106185735524182"/>
        </c:manualLayout>
      </c:layout>
      <c:lineChart>
        <c:grouping val="standard"/>
        <c:varyColors val="0"/>
        <c:ser>
          <c:idx val="2"/>
          <c:order val="2"/>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smooth val="0"/>
          <c:extLst>
            <c:ext xmlns:c16="http://schemas.microsoft.com/office/drawing/2014/chart" uri="{C3380CC4-5D6E-409C-BE32-E72D297353CC}">
              <c16:uniqueId val="{00000001-30E6-4ADF-8B51-6217A40417E8}"/>
            </c:ext>
          </c:extLst>
        </c:ser>
        <c:ser>
          <c:idx val="3"/>
          <c:order val="3"/>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smooth val="0"/>
          <c:extLst>
            <c:ext xmlns:c16="http://schemas.microsoft.com/office/drawing/2014/chart" uri="{C3380CC4-5D6E-409C-BE32-E72D297353CC}">
              <c16:uniqueId val="{00000002-30E6-4ADF-8B51-6217A40417E8}"/>
            </c:ext>
          </c:extLst>
        </c:ser>
        <c:ser>
          <c:idx val="4"/>
          <c:order val="4"/>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smooth val="0"/>
          <c:extLst>
            <c:ext xmlns:c16="http://schemas.microsoft.com/office/drawing/2014/chart" uri="{C3380CC4-5D6E-409C-BE32-E72D297353CC}">
              <c16:uniqueId val="{00000003-30E6-4ADF-8B51-6217A40417E8}"/>
            </c:ext>
          </c:extLst>
        </c:ser>
        <c:ser>
          <c:idx val="5"/>
          <c:order val="5"/>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smooth val="0"/>
          <c:extLst>
            <c:ext xmlns:c16="http://schemas.microsoft.com/office/drawing/2014/chart" uri="{C3380CC4-5D6E-409C-BE32-E72D297353CC}">
              <c16:uniqueId val="{00000004-30E6-4ADF-8B51-6217A40417E8}"/>
            </c:ext>
          </c:extLst>
        </c:ser>
        <c:ser>
          <c:idx val="8"/>
          <c:order val="6"/>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smooth val="0"/>
          <c:extLst>
            <c:ext xmlns:c16="http://schemas.microsoft.com/office/drawing/2014/chart" uri="{C3380CC4-5D6E-409C-BE32-E72D297353CC}">
              <c16:uniqueId val="{00000006-30E6-4ADF-8B51-6217A40417E8}"/>
            </c:ext>
          </c:extLst>
        </c:ser>
        <c:ser>
          <c:idx val="9"/>
          <c:order val="7"/>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smooth val="0"/>
          <c:extLst>
            <c:ext xmlns:c16="http://schemas.microsoft.com/office/drawing/2014/chart" uri="{C3380CC4-5D6E-409C-BE32-E72D297353CC}">
              <c16:uniqueId val="{00000007-30E6-4ADF-8B51-6217A40417E8}"/>
            </c:ext>
          </c:extLst>
        </c:ser>
        <c:ser>
          <c:idx val="10"/>
          <c:order val="8"/>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smooth val="0"/>
          <c:extLst>
            <c:ext xmlns:c16="http://schemas.microsoft.com/office/drawing/2014/chart" uri="{C3380CC4-5D6E-409C-BE32-E72D297353CC}">
              <c16:uniqueId val="{00000008-30E6-4ADF-8B51-6217A40417E8}"/>
            </c:ext>
          </c:extLst>
        </c:ser>
        <c:ser>
          <c:idx val="11"/>
          <c:order val="9"/>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smooth val="0"/>
          <c:extLst>
            <c:ext xmlns:c16="http://schemas.microsoft.com/office/drawing/2014/chart" uri="{C3380CC4-5D6E-409C-BE32-E72D297353CC}">
              <c16:uniqueId val="{00000009-30E6-4ADF-8B51-6217A40417E8}"/>
            </c:ext>
          </c:extLst>
        </c:ser>
        <c:ser>
          <c:idx val="14"/>
          <c:order val="11"/>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smooth val="0"/>
          <c:extLst>
            <c:ext xmlns:c16="http://schemas.microsoft.com/office/drawing/2014/chart" uri="{C3380CC4-5D6E-409C-BE32-E72D297353CC}">
              <c16:uniqueId val="{0000000B-30E6-4ADF-8B51-6217A40417E8}"/>
            </c:ext>
          </c:extLst>
        </c:ser>
        <c:ser>
          <c:idx val="15"/>
          <c:order val="12"/>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smooth val="0"/>
          <c:extLst>
            <c:ext xmlns:c16="http://schemas.microsoft.com/office/drawing/2014/chart" uri="{C3380CC4-5D6E-409C-BE32-E72D297353CC}">
              <c16:uniqueId val="{0000000C-30E6-4ADF-8B51-6217A40417E8}"/>
            </c:ext>
          </c:extLst>
        </c:ser>
        <c:ser>
          <c:idx val="16"/>
          <c:order val="13"/>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smooth val="0"/>
          <c:extLst>
            <c:ext xmlns:c16="http://schemas.microsoft.com/office/drawing/2014/chart" uri="{C3380CC4-5D6E-409C-BE32-E72D297353CC}">
              <c16:uniqueId val="{0000000D-30E6-4ADF-8B51-6217A40417E8}"/>
            </c:ext>
          </c:extLst>
        </c:ser>
        <c:ser>
          <c:idx val="17"/>
          <c:order val="14"/>
          <c:spPr>
            <a:ln w="28575" cap="rnd">
              <a:solidFill>
                <a:schemeClr val="accent6">
                  <a:lumMod val="80000"/>
                  <a:lumOff val="2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smooth val="0"/>
          <c:extLst>
            <c:ext xmlns:c16="http://schemas.microsoft.com/office/drawing/2014/chart" uri="{C3380CC4-5D6E-409C-BE32-E72D297353CC}">
              <c16:uniqueId val="{0000000E-30E6-4ADF-8B51-6217A40417E8}"/>
            </c:ext>
          </c:extLst>
        </c:ser>
        <c:ser>
          <c:idx val="20"/>
          <c:order val="16"/>
          <c:spPr>
            <a:ln w="28575" cap="rnd">
              <a:solidFill>
                <a:schemeClr val="accent3">
                  <a:lumMod val="80000"/>
                </a:schemeClr>
              </a:solidFill>
              <a:round/>
            </a:ln>
            <a:effectLst/>
          </c:spPr>
          <c:marker>
            <c:symbol val="circle"/>
            <c:size val="5"/>
            <c:spPr>
              <a:solidFill>
                <a:schemeClr val="accent3">
                  <a:lumMod val="80000"/>
                </a:schemeClr>
              </a:solidFill>
              <a:ln w="9525">
                <a:solidFill>
                  <a:schemeClr val="accent3">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smooth val="0"/>
          <c:extLst>
            <c:ext xmlns:c16="http://schemas.microsoft.com/office/drawing/2014/chart" uri="{C3380CC4-5D6E-409C-BE32-E72D297353CC}">
              <c16:uniqueId val="{00000010-30E6-4ADF-8B51-6217A40417E8}"/>
            </c:ext>
          </c:extLst>
        </c:ser>
        <c:ser>
          <c:idx val="21"/>
          <c:order val="17"/>
          <c:spPr>
            <a:ln w="28575" cap="rnd">
              <a:solidFill>
                <a:schemeClr val="accent4">
                  <a:lumMod val="80000"/>
                </a:schemeClr>
              </a:solidFill>
              <a:round/>
            </a:ln>
            <a:effectLst/>
          </c:spPr>
          <c:marker>
            <c:symbol val="circle"/>
            <c:size val="5"/>
            <c:spPr>
              <a:solidFill>
                <a:schemeClr val="accent4">
                  <a:lumMod val="80000"/>
                </a:schemeClr>
              </a:solidFill>
              <a:ln w="9525">
                <a:solidFill>
                  <a:schemeClr val="accent4">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smooth val="0"/>
          <c:extLst>
            <c:ext xmlns:c16="http://schemas.microsoft.com/office/drawing/2014/chart" uri="{C3380CC4-5D6E-409C-BE32-E72D297353CC}">
              <c16:uniqueId val="{00000011-30E6-4ADF-8B51-6217A40417E8}"/>
            </c:ext>
          </c:extLst>
        </c:ser>
        <c:ser>
          <c:idx val="22"/>
          <c:order val="18"/>
          <c:spPr>
            <a:ln w="28575" cap="rnd">
              <a:solidFill>
                <a:schemeClr val="accent5">
                  <a:lumMod val="80000"/>
                </a:schemeClr>
              </a:solidFill>
              <a:round/>
            </a:ln>
            <a:effectLst/>
          </c:spPr>
          <c:marker>
            <c:symbol val="circle"/>
            <c:size val="5"/>
            <c:spPr>
              <a:solidFill>
                <a:schemeClr val="accent5">
                  <a:lumMod val="80000"/>
                </a:schemeClr>
              </a:solidFill>
              <a:ln w="9525">
                <a:solidFill>
                  <a:schemeClr val="accent5">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smooth val="0"/>
          <c:extLst>
            <c:ext xmlns:c16="http://schemas.microsoft.com/office/drawing/2014/chart" uri="{C3380CC4-5D6E-409C-BE32-E72D297353CC}">
              <c16:uniqueId val="{00000012-30E6-4ADF-8B51-6217A40417E8}"/>
            </c:ext>
          </c:extLst>
        </c:ser>
        <c:ser>
          <c:idx val="23"/>
          <c:order val="19"/>
          <c:spPr>
            <a:ln w="28575" cap="rnd">
              <a:solidFill>
                <a:schemeClr val="accent6">
                  <a:lumMod val="80000"/>
                </a:schemeClr>
              </a:solidFill>
              <a:round/>
            </a:ln>
            <a:effectLst/>
          </c:spPr>
          <c:marker>
            <c:symbol val="circle"/>
            <c:size val="5"/>
            <c:spPr>
              <a:solidFill>
                <a:schemeClr val="accent6">
                  <a:lumMod val="80000"/>
                </a:schemeClr>
              </a:solidFill>
              <a:ln w="9525">
                <a:solidFill>
                  <a:schemeClr val="accent6">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smooth val="0"/>
          <c:extLst>
            <c:ext xmlns:c16="http://schemas.microsoft.com/office/drawing/2014/chart" uri="{C3380CC4-5D6E-409C-BE32-E72D297353CC}">
              <c16:uniqueId val="{00000013-30E6-4ADF-8B51-6217A40417E8}"/>
            </c:ext>
          </c:extLst>
        </c:ser>
        <c:ser>
          <c:idx val="26"/>
          <c:order val="20"/>
          <c:spPr>
            <a:ln w="28575" cap="rnd">
              <a:solidFill>
                <a:schemeClr val="accent3">
                  <a:lumMod val="60000"/>
                  <a:lumOff val="40000"/>
                </a:schemeClr>
              </a:solidFill>
              <a:round/>
            </a:ln>
            <a:effectLst/>
          </c:spPr>
          <c:marker>
            <c:symbol val="circle"/>
            <c:size val="5"/>
            <c:spPr>
              <a:solidFill>
                <a:schemeClr val="accent3">
                  <a:lumMod val="60000"/>
                  <a:lumOff val="40000"/>
                </a:schemeClr>
              </a:solidFill>
              <a:ln w="9525">
                <a:solidFill>
                  <a:schemeClr val="accent3">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smooth val="0"/>
          <c:extLst>
            <c:ext xmlns:c16="http://schemas.microsoft.com/office/drawing/2014/chart" uri="{C3380CC4-5D6E-409C-BE32-E72D297353CC}">
              <c16:uniqueId val="{00000015-30E6-4ADF-8B51-6217A40417E8}"/>
            </c:ext>
          </c:extLst>
        </c:ser>
        <c:ser>
          <c:idx val="27"/>
          <c:order val="21"/>
          <c:spPr>
            <a:ln w="28575" cap="rnd">
              <a:solidFill>
                <a:schemeClr val="accent4">
                  <a:lumMod val="60000"/>
                  <a:lumOff val="40000"/>
                </a:schemeClr>
              </a:solidFill>
              <a:round/>
            </a:ln>
            <a:effectLst/>
          </c:spPr>
          <c:marker>
            <c:symbol val="circle"/>
            <c:size val="5"/>
            <c:spPr>
              <a:solidFill>
                <a:schemeClr val="accent4">
                  <a:lumMod val="60000"/>
                  <a:lumOff val="40000"/>
                </a:schemeClr>
              </a:solidFill>
              <a:ln w="9525">
                <a:solidFill>
                  <a:schemeClr val="accent4">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smooth val="0"/>
          <c:extLst>
            <c:ext xmlns:c16="http://schemas.microsoft.com/office/drawing/2014/chart" uri="{C3380CC4-5D6E-409C-BE32-E72D297353CC}">
              <c16:uniqueId val="{00000016-30E6-4ADF-8B51-6217A40417E8}"/>
            </c:ext>
          </c:extLst>
        </c:ser>
        <c:ser>
          <c:idx val="28"/>
          <c:order val="22"/>
          <c:spPr>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smooth val="0"/>
          <c:extLst>
            <c:ext xmlns:c16="http://schemas.microsoft.com/office/drawing/2014/chart" uri="{C3380CC4-5D6E-409C-BE32-E72D297353CC}">
              <c16:uniqueId val="{00000017-30E6-4ADF-8B51-6217A40417E8}"/>
            </c:ext>
          </c:extLst>
        </c:ser>
        <c:ser>
          <c:idx val="29"/>
          <c:order val="23"/>
          <c:tx>
            <c:strRef>
              <c:f>'Tổng hợp'!$Z$2</c:f>
              <c:strCache>
                <c:ptCount val="1"/>
                <c:pt idx="0">
                  <c:v>Đế vỏ nhỏ (RAY 5)</c:v>
                </c:pt>
              </c:strCache>
            </c:strRef>
          </c:tx>
          <c:spPr>
            <a:ln w="28575" cap="rnd">
              <a:solidFill>
                <a:schemeClr val="accent6">
                  <a:lumMod val="60000"/>
                  <a:lumOff val="40000"/>
                </a:schemeClr>
              </a:solidFill>
              <a:round/>
            </a:ln>
            <a:effectLst/>
          </c:spPr>
          <c:marker>
            <c:symbol val="circle"/>
            <c:size val="5"/>
            <c:spPr>
              <a:solidFill>
                <a:schemeClr val="accent6">
                  <a:lumMod val="60000"/>
                  <a:lumOff val="40000"/>
                </a:schemeClr>
              </a:solidFill>
              <a:ln w="9525">
                <a:solidFill>
                  <a:schemeClr val="accent6">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smooth val="0"/>
          <c:extLst>
            <c:ext xmlns:c16="http://schemas.microsoft.com/office/drawing/2014/chart" uri="{C3380CC4-5D6E-409C-BE32-E72D297353CC}">
              <c16:uniqueId val="{00000018-30E6-4ADF-8B51-6217A40417E8}"/>
            </c:ext>
          </c:extLst>
        </c:ser>
        <c:ser>
          <c:idx val="32"/>
          <c:order val="24"/>
          <c:spPr>
            <a:ln w="28575" cap="rnd">
              <a:solidFill>
                <a:schemeClr val="accent3">
                  <a:lumMod val="50000"/>
                </a:schemeClr>
              </a:solidFill>
              <a:round/>
            </a:ln>
            <a:effectLst/>
          </c:spPr>
          <c:marker>
            <c:symbol val="circle"/>
            <c:size val="5"/>
            <c:spPr>
              <a:solidFill>
                <a:schemeClr val="accent3">
                  <a:lumMod val="50000"/>
                </a:schemeClr>
              </a:solidFill>
              <a:ln w="9525">
                <a:solidFill>
                  <a:schemeClr val="accent3">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smooth val="0"/>
          <c:extLst>
            <c:ext xmlns:c16="http://schemas.microsoft.com/office/drawing/2014/chart" uri="{C3380CC4-5D6E-409C-BE32-E72D297353CC}">
              <c16:uniqueId val="{0000001A-30E6-4ADF-8B51-6217A40417E8}"/>
            </c:ext>
          </c:extLst>
        </c:ser>
        <c:ser>
          <c:idx val="33"/>
          <c:order val="25"/>
          <c:spPr>
            <a:ln w="28575" cap="rnd">
              <a:solidFill>
                <a:schemeClr val="accent4">
                  <a:lumMod val="50000"/>
                </a:schemeClr>
              </a:solidFill>
              <a:round/>
            </a:ln>
            <a:effectLst/>
          </c:spPr>
          <c:marker>
            <c:symbol val="circle"/>
            <c:size val="5"/>
            <c:spPr>
              <a:solidFill>
                <a:schemeClr val="accent4">
                  <a:lumMod val="50000"/>
                </a:schemeClr>
              </a:solidFill>
              <a:ln w="9525">
                <a:solidFill>
                  <a:schemeClr val="accent4">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smooth val="0"/>
          <c:extLst>
            <c:ext xmlns:c16="http://schemas.microsoft.com/office/drawing/2014/chart" uri="{C3380CC4-5D6E-409C-BE32-E72D297353CC}">
              <c16:uniqueId val="{0000001B-30E6-4ADF-8B51-6217A40417E8}"/>
            </c:ext>
          </c:extLst>
        </c:ser>
        <c:ser>
          <c:idx val="34"/>
          <c:order val="26"/>
          <c:spPr>
            <a:ln w="28575" cap="rnd">
              <a:solidFill>
                <a:schemeClr val="accent5">
                  <a:lumMod val="50000"/>
                </a:schemeClr>
              </a:solidFill>
              <a:round/>
            </a:ln>
            <a:effectLst/>
          </c:spPr>
          <c:marker>
            <c:symbol val="circle"/>
            <c:size val="5"/>
            <c:spPr>
              <a:solidFill>
                <a:schemeClr val="accent5">
                  <a:lumMod val="50000"/>
                </a:schemeClr>
              </a:solidFill>
              <a:ln w="9525">
                <a:solidFill>
                  <a:schemeClr val="accent5">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smooth val="0"/>
          <c:extLst>
            <c:ext xmlns:c16="http://schemas.microsoft.com/office/drawing/2014/chart" uri="{C3380CC4-5D6E-409C-BE32-E72D297353CC}">
              <c16:uniqueId val="{0000001C-30E6-4ADF-8B51-6217A40417E8}"/>
            </c:ext>
          </c:extLst>
        </c:ser>
        <c:ser>
          <c:idx val="35"/>
          <c:order val="27"/>
          <c:spPr>
            <a:ln w="28575" cap="rnd">
              <a:solidFill>
                <a:schemeClr val="accent6">
                  <a:lumMod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smooth val="0"/>
          <c:extLst>
            <c:ext xmlns:c16="http://schemas.microsoft.com/office/drawing/2014/chart" uri="{C3380CC4-5D6E-409C-BE32-E72D297353CC}">
              <c16:uniqueId val="{0000001D-30E6-4ADF-8B51-6217A40417E8}"/>
            </c:ext>
          </c:extLst>
        </c:ser>
        <c:ser>
          <c:idx val="38"/>
          <c:order val="28"/>
          <c:spPr>
            <a:ln w="28575" cap="rnd">
              <a:solidFill>
                <a:schemeClr val="accent3">
                  <a:lumMod val="70000"/>
                  <a:lumOff val="30000"/>
                </a:schemeClr>
              </a:solidFill>
              <a:round/>
            </a:ln>
            <a:effectLst/>
          </c:spPr>
          <c:marker>
            <c:symbol val="circle"/>
            <c:size val="5"/>
            <c:spPr>
              <a:solidFill>
                <a:schemeClr val="accent3">
                  <a:lumMod val="70000"/>
                  <a:lumOff val="30000"/>
                </a:schemeClr>
              </a:solidFill>
              <a:ln w="9525">
                <a:solidFill>
                  <a:schemeClr val="accent3">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smooth val="0"/>
          <c:extLst>
            <c:ext xmlns:c16="http://schemas.microsoft.com/office/drawing/2014/chart" uri="{C3380CC4-5D6E-409C-BE32-E72D297353CC}">
              <c16:uniqueId val="{0000001F-30E6-4ADF-8B51-6217A40417E8}"/>
            </c:ext>
          </c:extLst>
        </c:ser>
        <c:ser>
          <c:idx val="39"/>
          <c:order val="29"/>
          <c:spPr>
            <a:ln w="28575" cap="rnd">
              <a:solidFill>
                <a:schemeClr val="accent4">
                  <a:lumMod val="70000"/>
                  <a:lumOff val="30000"/>
                </a:schemeClr>
              </a:solidFill>
              <a:round/>
            </a:ln>
            <a:effectLst/>
          </c:spPr>
          <c:marker>
            <c:symbol val="circle"/>
            <c:size val="5"/>
            <c:spPr>
              <a:solidFill>
                <a:schemeClr val="accent4">
                  <a:lumMod val="70000"/>
                  <a:lumOff val="30000"/>
                </a:schemeClr>
              </a:solidFill>
              <a:ln w="9525">
                <a:solidFill>
                  <a:schemeClr val="accent4">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smooth val="0"/>
          <c:extLst>
            <c:ext xmlns:c16="http://schemas.microsoft.com/office/drawing/2014/chart" uri="{C3380CC4-5D6E-409C-BE32-E72D297353CC}">
              <c16:uniqueId val="{00000020-30E6-4ADF-8B51-6217A40417E8}"/>
            </c:ext>
          </c:extLst>
        </c:ser>
        <c:ser>
          <c:idx val="40"/>
          <c:order val="30"/>
          <c:spPr>
            <a:ln w="28575" cap="rnd">
              <a:solidFill>
                <a:schemeClr val="accent5">
                  <a:lumMod val="70000"/>
                  <a:lumOff val="30000"/>
                </a:schemeClr>
              </a:solidFill>
              <a:round/>
            </a:ln>
            <a:effectLst/>
          </c:spPr>
          <c:marker>
            <c:symbol val="circle"/>
            <c:size val="5"/>
            <c:spPr>
              <a:solidFill>
                <a:schemeClr val="accent5">
                  <a:lumMod val="70000"/>
                  <a:lumOff val="30000"/>
                </a:schemeClr>
              </a:solidFill>
              <a:ln w="9525">
                <a:solidFill>
                  <a:schemeClr val="accent5">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smooth val="0"/>
          <c:extLst>
            <c:ext xmlns:c16="http://schemas.microsoft.com/office/drawing/2014/chart" uri="{C3380CC4-5D6E-409C-BE32-E72D297353CC}">
              <c16:uniqueId val="{00000021-30E6-4ADF-8B51-6217A40417E8}"/>
            </c:ext>
          </c:extLst>
        </c:ser>
        <c:ser>
          <c:idx val="41"/>
          <c:order val="31"/>
          <c:spPr>
            <a:ln w="28575" cap="rnd">
              <a:solidFill>
                <a:schemeClr val="accent6">
                  <a:lumMod val="70000"/>
                  <a:lumOff val="3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smooth val="0"/>
          <c:extLst>
            <c:ext xmlns:c16="http://schemas.microsoft.com/office/drawing/2014/chart" uri="{C3380CC4-5D6E-409C-BE32-E72D297353CC}">
              <c16:uniqueId val="{00000022-30E6-4ADF-8B51-6217A40417E8}"/>
            </c:ext>
          </c:extLst>
        </c:ser>
        <c:ser>
          <c:idx val="44"/>
          <c:order val="33"/>
          <c:spPr>
            <a:ln w="28575" cap="rnd">
              <a:solidFill>
                <a:schemeClr val="accent3">
                  <a:lumMod val="70000"/>
                </a:schemeClr>
              </a:solidFill>
              <a:round/>
            </a:ln>
            <a:effectLst/>
          </c:spPr>
          <c:marker>
            <c:symbol val="circle"/>
            <c:size val="5"/>
            <c:spPr>
              <a:solidFill>
                <a:schemeClr val="accent3">
                  <a:lumMod val="70000"/>
                </a:schemeClr>
              </a:solidFill>
              <a:ln w="9525">
                <a:solidFill>
                  <a:schemeClr val="accent3">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smooth val="0"/>
          <c:extLst>
            <c:ext xmlns:c16="http://schemas.microsoft.com/office/drawing/2014/chart" uri="{C3380CC4-5D6E-409C-BE32-E72D297353CC}">
              <c16:uniqueId val="{00000024-30E6-4ADF-8B51-6217A40417E8}"/>
            </c:ext>
          </c:extLst>
        </c:ser>
        <c:ser>
          <c:idx val="45"/>
          <c:order val="34"/>
          <c:spPr>
            <a:ln w="28575" cap="rnd">
              <a:solidFill>
                <a:schemeClr val="accent4">
                  <a:lumMod val="70000"/>
                </a:schemeClr>
              </a:solidFill>
              <a:round/>
            </a:ln>
            <a:effectLst/>
          </c:spPr>
          <c:marker>
            <c:symbol val="circle"/>
            <c:size val="5"/>
            <c:spPr>
              <a:solidFill>
                <a:schemeClr val="accent4">
                  <a:lumMod val="70000"/>
                </a:schemeClr>
              </a:solidFill>
              <a:ln w="9525">
                <a:solidFill>
                  <a:schemeClr val="accent4">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smooth val="0"/>
          <c:extLst>
            <c:ext xmlns:c16="http://schemas.microsoft.com/office/drawing/2014/chart" uri="{C3380CC4-5D6E-409C-BE32-E72D297353CC}">
              <c16:uniqueId val="{00000025-30E6-4ADF-8B51-6217A40417E8}"/>
            </c:ext>
          </c:extLst>
        </c:ser>
        <c:ser>
          <c:idx val="46"/>
          <c:order val="35"/>
          <c:spPr>
            <a:ln w="28575" cap="rnd">
              <a:solidFill>
                <a:schemeClr val="accent5">
                  <a:lumMod val="70000"/>
                </a:schemeClr>
              </a:solidFill>
              <a:round/>
            </a:ln>
            <a:effectLst/>
          </c:spPr>
          <c:marker>
            <c:symbol val="circle"/>
            <c:size val="5"/>
            <c:spPr>
              <a:solidFill>
                <a:schemeClr val="accent5">
                  <a:lumMod val="70000"/>
                </a:schemeClr>
              </a:solidFill>
              <a:ln w="9525">
                <a:solidFill>
                  <a:schemeClr val="accent5">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smooth val="0"/>
          <c:extLst>
            <c:ext xmlns:c16="http://schemas.microsoft.com/office/drawing/2014/chart" uri="{C3380CC4-5D6E-409C-BE32-E72D297353CC}">
              <c16:uniqueId val="{00000026-30E6-4ADF-8B51-6217A40417E8}"/>
            </c:ext>
          </c:extLst>
        </c:ser>
        <c:ser>
          <c:idx val="47"/>
          <c:order val="36"/>
          <c:spPr>
            <a:ln w="28575" cap="rnd">
              <a:solidFill>
                <a:schemeClr val="accent6">
                  <a:lumMod val="70000"/>
                </a:schemeClr>
              </a:solidFill>
              <a:round/>
            </a:ln>
            <a:effectLst/>
          </c:spPr>
          <c:marker>
            <c:symbol val="circle"/>
            <c:size val="5"/>
            <c:spPr>
              <a:solidFill>
                <a:schemeClr val="accent6">
                  <a:lumMod val="70000"/>
                </a:schemeClr>
              </a:solidFill>
              <a:ln w="9525">
                <a:solidFill>
                  <a:schemeClr val="accent6">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smooth val="0"/>
          <c:extLst>
            <c:ext xmlns:c16="http://schemas.microsoft.com/office/drawing/2014/chart" uri="{C3380CC4-5D6E-409C-BE32-E72D297353CC}">
              <c16:uniqueId val="{00000027-30E6-4ADF-8B51-6217A40417E8}"/>
            </c:ext>
          </c:extLst>
        </c:ser>
        <c:ser>
          <c:idx val="50"/>
          <c:order val="37"/>
          <c:spPr>
            <a:ln w="28575" cap="rnd">
              <a:solidFill>
                <a:schemeClr val="accent3">
                  <a:lumMod val="50000"/>
                  <a:lumOff val="50000"/>
                </a:schemeClr>
              </a:solidFill>
              <a:round/>
            </a:ln>
            <a:effectLst/>
          </c:spPr>
          <c:marker>
            <c:symbol val="circle"/>
            <c:size val="5"/>
            <c:spPr>
              <a:solidFill>
                <a:schemeClr val="accent3">
                  <a:lumMod val="50000"/>
                  <a:lumOff val="50000"/>
                </a:schemeClr>
              </a:solidFill>
              <a:ln w="9525">
                <a:solidFill>
                  <a:schemeClr val="accent3">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smooth val="0"/>
          <c:extLst>
            <c:ext xmlns:c16="http://schemas.microsoft.com/office/drawing/2014/chart" uri="{C3380CC4-5D6E-409C-BE32-E72D297353CC}">
              <c16:uniqueId val="{00000029-30E6-4ADF-8B51-6217A40417E8}"/>
            </c:ext>
          </c:extLst>
        </c:ser>
        <c:ser>
          <c:idx val="51"/>
          <c:order val="38"/>
          <c:spPr>
            <a:ln w="28575" cap="rnd">
              <a:solidFill>
                <a:schemeClr val="accent4">
                  <a:lumMod val="50000"/>
                  <a:lumOff val="50000"/>
                </a:schemeClr>
              </a:solidFill>
              <a:round/>
            </a:ln>
            <a:effectLst/>
          </c:spPr>
          <c:marker>
            <c:symbol val="circle"/>
            <c:size val="5"/>
            <c:spPr>
              <a:solidFill>
                <a:schemeClr val="accent4">
                  <a:lumMod val="50000"/>
                  <a:lumOff val="50000"/>
                </a:schemeClr>
              </a:solidFill>
              <a:ln w="9525">
                <a:solidFill>
                  <a:schemeClr val="accent4">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smooth val="0"/>
          <c:extLst>
            <c:ext xmlns:c16="http://schemas.microsoft.com/office/drawing/2014/chart" uri="{C3380CC4-5D6E-409C-BE32-E72D297353CC}">
              <c16:uniqueId val="{0000002A-30E6-4ADF-8B51-6217A40417E8}"/>
            </c:ext>
          </c:extLst>
        </c:ser>
        <c:ser>
          <c:idx val="52"/>
          <c:order val="39"/>
          <c:spPr>
            <a:ln w="28575" cap="rnd">
              <a:solidFill>
                <a:schemeClr val="accent5">
                  <a:lumMod val="50000"/>
                  <a:lumOff val="50000"/>
                </a:schemeClr>
              </a:solidFill>
              <a:round/>
            </a:ln>
            <a:effectLst/>
          </c:spPr>
          <c:marker>
            <c:symbol val="circle"/>
            <c:size val="5"/>
            <c:spPr>
              <a:solidFill>
                <a:schemeClr val="accent5">
                  <a:lumMod val="50000"/>
                  <a:lumOff val="50000"/>
                </a:schemeClr>
              </a:solidFill>
              <a:ln w="9525">
                <a:solidFill>
                  <a:schemeClr val="accent5">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smooth val="0"/>
          <c:extLst>
            <c:ext xmlns:c16="http://schemas.microsoft.com/office/drawing/2014/chart" uri="{C3380CC4-5D6E-409C-BE32-E72D297353CC}">
              <c16:uniqueId val="{0000002B-30E6-4ADF-8B51-6217A40417E8}"/>
            </c:ext>
          </c:extLst>
        </c:ser>
        <c:ser>
          <c:idx val="53"/>
          <c:order val="40"/>
          <c:spPr>
            <a:ln w="28575" cap="rnd">
              <a:solidFill>
                <a:schemeClr val="accent6">
                  <a:lumMod val="50000"/>
                  <a:lumOff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smooth val="0"/>
          <c:extLst>
            <c:ext xmlns:c16="http://schemas.microsoft.com/office/drawing/2014/chart" uri="{C3380CC4-5D6E-409C-BE32-E72D297353CC}">
              <c16:uniqueId val="{0000002C-30E6-4ADF-8B51-6217A40417E8}"/>
            </c:ext>
          </c:extLst>
        </c:ser>
        <c:dLbls>
          <c:showLegendKey val="0"/>
          <c:showVal val="0"/>
          <c:showCatName val="0"/>
          <c:showSerName val="0"/>
          <c:showPercent val="0"/>
          <c:showBubbleSize val="0"/>
        </c:dLbls>
        <c:marker val="1"/>
        <c:smooth val="0"/>
        <c:axId val="729349776"/>
        <c:axId val="729355024"/>
        <c:extLst/>
      </c:lineChart>
      <c:lineChart>
        <c:grouping val="standard"/>
        <c:varyColors val="0"/>
        <c:ser>
          <c:idx val="0"/>
          <c:order val="0"/>
          <c:tx>
            <c:strRef>
              <c:f>'Tỉ lệ nhâm theo hạng mục'!$C$4</c:f>
              <c:strCache>
                <c:ptCount val="1"/>
                <c:pt idx="0">
                  <c:v>tỉ lệ nhầm</c:v>
                </c:pt>
              </c:strCache>
            </c:strRef>
          </c:tx>
          <c:spPr>
            <a:ln w="28575" cap="rnd">
              <a:solidFill>
                <a:schemeClr val="accent1"/>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mục'!$AI$5:$AI$23</c:f>
              <c:numCache>
                <c:formatCode>0.00%</c:formatCode>
                <c:ptCount val="19"/>
                <c:pt idx="0">
                  <c:v>1.4373552663099897E-3</c:v>
                </c:pt>
                <c:pt idx="1">
                  <c:v>1.1799410029498525E-3</c:v>
                </c:pt>
                <c:pt idx="2">
                  <c:v>1.3388872359416839E-3</c:v>
                </c:pt>
                <c:pt idx="3">
                  <c:v>3.0248972310556116E-3</c:v>
                </c:pt>
                <c:pt idx="4">
                  <c:v>2.7607150251915246E-3</c:v>
                </c:pt>
                <c:pt idx="5">
                  <c:v>2.0175370528439512E-3</c:v>
                </c:pt>
                <c:pt idx="6">
                  <c:v>1.9234732431132788E-3</c:v>
                </c:pt>
                <c:pt idx="7">
                  <c:v>1.494260680567819E-3</c:v>
                </c:pt>
                <c:pt idx="8">
                  <c:v>2.631578947368421E-3</c:v>
                </c:pt>
                <c:pt idx="9">
                  <c:v>2.0092842790826577E-3</c:v>
                </c:pt>
                <c:pt idx="10">
                  <c:v>4.0298507462686569E-3</c:v>
                </c:pt>
                <c:pt idx="11">
                  <c:v>0</c:v>
                </c:pt>
                <c:pt idx="12">
                  <c:v>2.1641791044776119E-3</c:v>
                </c:pt>
                <c:pt idx="14">
                  <c:v>0</c:v>
                </c:pt>
                <c:pt idx="15">
                  <c:v>0</c:v>
                </c:pt>
                <c:pt idx="16">
                  <c:v>0</c:v>
                </c:pt>
                <c:pt idx="17">
                  <c:v>0</c:v>
                </c:pt>
                <c:pt idx="18">
                  <c:v>0</c:v>
                </c:pt>
              </c:numCache>
            </c:numRef>
          </c:val>
          <c:smooth val="0"/>
          <c:extLst>
            <c:ext xmlns:c16="http://schemas.microsoft.com/office/drawing/2014/chart" uri="{C3380CC4-5D6E-409C-BE32-E72D297353CC}">
              <c16:uniqueId val="{00000000-30E6-4ADF-8B51-6217A40417E8}"/>
            </c:ext>
          </c:extLst>
        </c:ser>
        <c:ser>
          <c:idx val="1"/>
          <c:order val="1"/>
          <c:tx>
            <c:strRef>
              <c:f>'Tỉ lệ nhâm theo hạng mục'!$E$4</c:f>
              <c:strCache>
                <c:ptCount val="1"/>
                <c:pt idx="0">
                  <c:v>tỉ lệ NG</c:v>
                </c:pt>
              </c:strCache>
            </c:strRef>
          </c:tx>
          <c:spPr>
            <a:ln w="28575" cap="rnd">
              <a:solidFill>
                <a:schemeClr val="accent2"/>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mục'!$AK$5:$AK$23</c:f>
              <c:numCache>
                <c:formatCode>0.00%</c:formatCode>
                <c:ptCount val="19"/>
                <c:pt idx="0">
                  <c:v>5.1105965024355188E-3</c:v>
                </c:pt>
                <c:pt idx="1">
                  <c:v>2.359882005899705E-3</c:v>
                </c:pt>
                <c:pt idx="2">
                  <c:v>2.9009223445403153E-3</c:v>
                </c:pt>
                <c:pt idx="3">
                  <c:v>2.8697742961296827E-3</c:v>
                </c:pt>
                <c:pt idx="4">
                  <c:v>2.4156256470425842E-3</c:v>
                </c:pt>
                <c:pt idx="5">
                  <c:v>2.9487080003103901E-3</c:v>
                </c:pt>
                <c:pt idx="6">
                  <c:v>3.0226008106065808E-3</c:v>
                </c:pt>
                <c:pt idx="7">
                  <c:v>3.1922841812130681E-3</c:v>
                </c:pt>
                <c:pt idx="8">
                  <c:v>3.909774436090226E-3</c:v>
                </c:pt>
                <c:pt idx="9">
                  <c:v>3.6028545693895932E-3</c:v>
                </c:pt>
                <c:pt idx="10">
                  <c:v>4.7761194029850747E-3</c:v>
                </c:pt>
                <c:pt idx="11">
                  <c:v>3.3699059561128528E-3</c:v>
                </c:pt>
                <c:pt idx="12">
                  <c:v>5.5223880597014925E-3</c:v>
                </c:pt>
                <c:pt idx="14">
                  <c:v>5.7568893922234805E-3</c:v>
                </c:pt>
                <c:pt idx="15">
                  <c:v>8.6918252833094942E-3</c:v>
                </c:pt>
                <c:pt idx="16">
                  <c:v>2.323943661971831E-2</c:v>
                </c:pt>
                <c:pt idx="17">
                  <c:v>1.1304347826086957E-2</c:v>
                </c:pt>
                <c:pt idx="18">
                  <c:v>7.8823529411764705E-3</c:v>
                </c:pt>
              </c:numCache>
            </c:numRef>
          </c:val>
          <c:smooth val="0"/>
          <c:extLst xmlns:c15="http://schemas.microsoft.com/office/drawing/2012/chart">
            <c:ext xmlns:c16="http://schemas.microsoft.com/office/drawing/2014/chart" uri="{C3380CC4-5D6E-409C-BE32-E72D297353CC}">
              <c16:uniqueId val="{0000002E-30E6-4ADF-8B51-6217A40417E8}"/>
            </c:ext>
          </c:extLst>
        </c:ser>
        <c:dLbls>
          <c:showLegendKey val="0"/>
          <c:showVal val="0"/>
          <c:showCatName val="0"/>
          <c:showSerName val="0"/>
          <c:showPercent val="0"/>
          <c:showBubbleSize val="0"/>
        </c:dLbls>
        <c:marker val="1"/>
        <c:smooth val="0"/>
        <c:axId val="729349776"/>
        <c:axId val="729355024"/>
        <c:extLst>
          <c:ext xmlns:c15="http://schemas.microsoft.com/office/drawing/2012/chart" uri="{02D57815-91ED-43cb-92C2-25804820EDAC}">
            <c15:filteredLineSeries>
              <c15:ser>
                <c:idx val="12"/>
                <c:order val="10"/>
                <c:tx>
                  <c:strRef>
                    <c:extLst>
                      <c:ext uri="{02D57815-91ED-43cb-92C2-25804820EDAC}">
                        <c15:formulaRef>
                          <c15:sqref>'Tỉ lệ nhâm theo hạng mục'!$J$2</c15:sqref>
                        </c15:formulaRef>
                      </c:ext>
                    </c:extLst>
                    <c:strCache>
                      <c:ptCount val="1"/>
                      <c:pt idx="0">
                        <c:v>Hàn phía chổi (RAY 3)</c:v>
                      </c:pt>
                    </c:strCache>
                  </c:strRef>
                </c:tx>
                <c:spPr>
                  <a:ln w="28575" cap="rnd">
                    <a:solidFill>
                      <a:schemeClr val="accent1">
                        <a:lumMod val="80000"/>
                        <a:lumOff val="20000"/>
                      </a:schemeClr>
                    </a:solidFill>
                    <a:round/>
                  </a:ln>
                  <a:effectLst/>
                </c:spPr>
                <c:marker>
                  <c:symbol val="none"/>
                </c:marker>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mục'!$J$5:$J$23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smooth val="0"/>
                <c:extLst>
                  <c:ext xmlns:c16="http://schemas.microsoft.com/office/drawing/2014/chart" uri="{C3380CC4-5D6E-409C-BE32-E72D297353CC}">
                    <c16:uniqueId val="{0000000A-30E6-4ADF-8B51-6217A40417E8}"/>
                  </c:ext>
                </c:extLst>
              </c15:ser>
            </c15:filteredLineSeries>
            <c15:filteredLineSeries>
              <c15:ser>
                <c:idx val="19"/>
                <c:order val="15"/>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ln w="28575" cap="rnd">
                    <a:solidFill>
                      <a:schemeClr val="accent2">
                        <a:lumMod val="8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mục'!$E$5:$E$23</c15:sqref>
                        </c15:formulaRef>
                      </c:ext>
                    </c:extLst>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31-30E6-4ADF-8B51-6217A40417E8}"/>
                  </c:ext>
                </c:extLst>
              </c15:ser>
            </c15:filteredLineSeries>
            <c15:filteredLineSeries>
              <c15:ser>
                <c:idx val="42"/>
                <c:order val="32"/>
                <c:tx>
                  <c:strRef>
                    <c:extLst xmlns:c15="http://schemas.microsoft.com/office/drawing/2012/chart">
                      <c:ext xmlns:c15="http://schemas.microsoft.com/office/drawing/2012/chart" uri="{02D57815-91ED-43cb-92C2-25804820EDAC}">
                        <c15:formulaRef>
                          <c15:sqref>'Tỉ lệ nhâm theo hạng mục'!$AD$2</c15:sqref>
                        </c15:formulaRef>
                      </c:ext>
                    </c:extLst>
                    <c:strCache>
                      <c:ptCount val="1"/>
                      <c:pt idx="0">
                        <c:v>Bụi chì (RAY 8)</c:v>
                      </c:pt>
                    </c:strCache>
                  </c:strRef>
                </c:tx>
                <c:spPr>
                  <a:ln w="28575" cap="rnd">
                    <a:solidFill>
                      <a:schemeClr val="accent1">
                        <a:lumMod val="7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mục'!$AD$5:$AD$23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smooth val="0"/>
                <c:extLst xmlns:c15="http://schemas.microsoft.com/office/drawing/2012/chart">
                  <c:ext xmlns:c16="http://schemas.microsoft.com/office/drawing/2014/chart" uri="{C3380CC4-5D6E-409C-BE32-E72D297353CC}">
                    <c16:uniqueId val="{00000023-30E6-4ADF-8B51-6217A40417E8}"/>
                  </c:ext>
                </c:extLst>
              </c15:ser>
            </c15:filteredLineSeries>
            <c15:filteredLineSeries>
              <c15:ser>
                <c:idx val="54"/>
                <c:order val="41"/>
                <c:tx>
                  <c:strRef>
                    <c:extLst xmlns:c15="http://schemas.microsoft.com/office/drawing/2012/chart">
                      <c:ext xmlns:c15="http://schemas.microsoft.com/office/drawing/2012/chart" uri="{02D57815-91ED-43cb-92C2-25804820EDAC}">
                        <c15:formulaRef>
                          <c15:sqref>'Tỉ lệ nhâm theo hạng mục'!$AN$3</c15:sqref>
                        </c15:formulaRef>
                      </c:ext>
                    </c:extLst>
                    <c:strCache>
                      <c:ptCount val="1"/>
                      <c:pt idx="0">
                        <c:v>SLSX</c:v>
                      </c:pt>
                    </c:strCache>
                  </c:strRef>
                </c:tx>
                <c:spPr>
                  <a:ln w="28575" cap="rnd">
                    <a:solidFill>
                      <a:schemeClr val="accent1"/>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mục'!$AN$5:$AN$23</c15:sqref>
                        </c15:formulaRef>
                      </c:ext>
                    </c:extLst>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xmlns:c15="http://schemas.microsoft.com/office/drawing/2012/chart">
                  <c:ext xmlns:c16="http://schemas.microsoft.com/office/drawing/2014/chart" uri="{C3380CC4-5D6E-409C-BE32-E72D297353CC}">
                    <c16:uniqueId val="{0000002D-30E6-4ADF-8B51-6217A40417E8}"/>
                  </c:ext>
                </c:extLst>
              </c15:ser>
            </c15:filteredLineSeries>
          </c:ext>
        </c:extLst>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spPr>
        <a:noFill/>
        <a:ln>
          <a:noFill/>
        </a:ln>
        <a:effectLst/>
      </c:spPr>
    </c:plotArea>
    <c:legend>
      <c:legendPos val="b"/>
      <c:layout>
        <c:manualLayout>
          <c:xMode val="edge"/>
          <c:yMode val="edge"/>
          <c:x val="0.33921577323293389"/>
          <c:y val="0.92604825665639245"/>
          <c:w val="0.21428153491349156"/>
          <c:h val="5.180647095161936E-2"/>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latin typeface="Arial" panose="020B0604020202020204" pitchFamily="34" charset="0"/>
                <a:cs typeface="Arial" panose="020B0604020202020204" pitchFamily="34" charset="0"/>
              </a:rPr>
              <a:t>TÌNH</a:t>
            </a:r>
            <a:r>
              <a:rPr lang="en-US" sz="2000" b="1" baseline="0">
                <a:latin typeface="Arial" panose="020B0604020202020204" pitchFamily="34" charset="0"/>
                <a:cs typeface="Arial" panose="020B0604020202020204" pitchFamily="34" charset="0"/>
              </a:rPr>
              <a:t> TRẠNG SỐ LƯỢNG PHẾ PHẨM KIỂM XUẤT NHẦM CỦA MÁY NGOẠI QUAN HÀN CHÌ ĐẾ A17</a:t>
            </a:r>
            <a:endParaRPr lang="en-US" sz="2000" b="1">
              <a:latin typeface="Arial" panose="020B0604020202020204" pitchFamily="34" charset="0"/>
              <a:cs typeface="Arial" panose="020B0604020202020204"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71793679180018E-2"/>
          <c:y val="7.6957337339363135E-2"/>
          <c:w val="0.98404072289211786"/>
          <c:h val="0.67106185735524182"/>
        </c:manualLayout>
      </c:layout>
      <c:barChart>
        <c:barDir val="col"/>
        <c:grouping val="stacked"/>
        <c:varyColors val="0"/>
        <c:ser>
          <c:idx val="0"/>
          <c:order val="0"/>
          <c:tx>
            <c:strRef>
              <c:f>'Tổng hợp'!$B$2</c:f>
              <c:strCache>
                <c:ptCount val="1"/>
                <c:pt idx="0">
                  <c:v>Phế phẩm cuộn cảm (RAY 1)</c:v>
                </c:pt>
              </c:strCache>
            </c:strRef>
          </c:tx>
          <c:spPr>
            <a:solidFill>
              <a:schemeClr val="accent1"/>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hợp'!$B$5:$B$23</c:f>
              <c:numCache>
                <c:formatCode>General</c:formatCode>
                <c:ptCount val="19"/>
                <c:pt idx="0">
                  <c:v>9</c:v>
                </c:pt>
                <c:pt idx="1">
                  <c:v>10</c:v>
                </c:pt>
                <c:pt idx="2">
                  <c:v>7</c:v>
                </c:pt>
                <c:pt idx="3">
                  <c:v>10</c:v>
                </c:pt>
                <c:pt idx="4">
                  <c:v>11</c:v>
                </c:pt>
                <c:pt idx="5">
                  <c:v>15</c:v>
                </c:pt>
                <c:pt idx="6">
                  <c:v>19</c:v>
                </c:pt>
                <c:pt idx="7">
                  <c:v>22</c:v>
                </c:pt>
                <c:pt idx="8">
                  <c:v>4</c:v>
                </c:pt>
                <c:pt idx="9">
                  <c:v>3</c:v>
                </c:pt>
                <c:pt idx="10">
                  <c:v>0</c:v>
                </c:pt>
                <c:pt idx="11">
                  <c:v>9</c:v>
                </c:pt>
                <c:pt idx="12">
                  <c:v>2</c:v>
                </c:pt>
                <c:pt idx="14">
                  <c:v>4</c:v>
                </c:pt>
                <c:pt idx="15">
                  <c:v>2</c:v>
                </c:pt>
                <c:pt idx="16">
                  <c:v>1</c:v>
                </c:pt>
                <c:pt idx="17">
                  <c:v>0</c:v>
                </c:pt>
                <c:pt idx="18">
                  <c:v>0</c:v>
                </c:pt>
              </c:numCache>
            </c:numRef>
          </c:val>
          <c:extLst>
            <c:ext xmlns:c16="http://schemas.microsoft.com/office/drawing/2014/chart" uri="{C3380CC4-5D6E-409C-BE32-E72D297353CC}">
              <c16:uniqueId val="{00000000-82FF-4222-BF6C-7037A10D993B}"/>
            </c:ext>
          </c:extLst>
        </c:ser>
        <c:ser>
          <c:idx val="2"/>
          <c:order val="2"/>
          <c:spPr>
            <a:solidFill>
              <a:schemeClr val="accent3"/>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extLst>
            <c:ext xmlns:c16="http://schemas.microsoft.com/office/drawing/2014/chart" uri="{C3380CC4-5D6E-409C-BE32-E72D297353CC}">
              <c16:uniqueId val="{00000002-82FF-4222-BF6C-7037A10D993B}"/>
            </c:ext>
          </c:extLst>
        </c:ser>
        <c:ser>
          <c:idx val="3"/>
          <c:order val="3"/>
          <c:spPr>
            <a:solidFill>
              <a:schemeClr val="accent4"/>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extLst>
            <c:ext xmlns:c16="http://schemas.microsoft.com/office/drawing/2014/chart" uri="{C3380CC4-5D6E-409C-BE32-E72D297353CC}">
              <c16:uniqueId val="{00000003-82FF-4222-BF6C-7037A10D993B}"/>
            </c:ext>
          </c:extLst>
        </c:ser>
        <c:ser>
          <c:idx val="4"/>
          <c:order val="4"/>
          <c:spPr>
            <a:solidFill>
              <a:schemeClr val="accent5"/>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extLst>
            <c:ext xmlns:c16="http://schemas.microsoft.com/office/drawing/2014/chart" uri="{C3380CC4-5D6E-409C-BE32-E72D297353CC}">
              <c16:uniqueId val="{00000004-82FF-4222-BF6C-7037A10D993B}"/>
            </c:ext>
          </c:extLst>
        </c:ser>
        <c:ser>
          <c:idx val="5"/>
          <c:order val="5"/>
          <c:spPr>
            <a:solidFill>
              <a:schemeClr val="accent6"/>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extLst>
            <c:ext xmlns:c16="http://schemas.microsoft.com/office/drawing/2014/chart" uri="{C3380CC4-5D6E-409C-BE32-E72D297353CC}">
              <c16:uniqueId val="{00000005-82FF-4222-BF6C-7037A10D993B}"/>
            </c:ext>
          </c:extLst>
        </c:ser>
        <c:ser>
          <c:idx val="6"/>
          <c:order val="6"/>
          <c:tx>
            <c:strRef>
              <c:f>'Tổng hợp'!$H$2</c:f>
              <c:strCache>
                <c:ptCount val="1"/>
                <c:pt idx="0">
                  <c:v>Phế phẩm cacbon tay chổi (RAY 2)</c:v>
                </c:pt>
              </c:strCache>
            </c:strRef>
          </c:tx>
          <c:spPr>
            <a:solidFill>
              <a:schemeClr val="accent1">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hợp'!$H$5:$H$23</c:f>
              <c:numCache>
                <c:formatCode>General</c:formatCode>
                <c:ptCount val="19"/>
                <c:pt idx="0">
                  <c:v>41</c:v>
                </c:pt>
                <c:pt idx="1">
                  <c:v>40</c:v>
                </c:pt>
                <c:pt idx="2">
                  <c:v>33</c:v>
                </c:pt>
                <c:pt idx="3">
                  <c:v>34</c:v>
                </c:pt>
                <c:pt idx="4">
                  <c:v>35</c:v>
                </c:pt>
                <c:pt idx="5">
                  <c:v>26</c:v>
                </c:pt>
                <c:pt idx="6">
                  <c:v>37</c:v>
                </c:pt>
                <c:pt idx="7">
                  <c:v>34</c:v>
                </c:pt>
                <c:pt idx="8">
                  <c:v>31</c:v>
                </c:pt>
                <c:pt idx="9">
                  <c:v>32</c:v>
                </c:pt>
                <c:pt idx="10">
                  <c:v>25</c:v>
                </c:pt>
                <c:pt idx="11">
                  <c:v>29</c:v>
                </c:pt>
                <c:pt idx="12">
                  <c:v>96</c:v>
                </c:pt>
                <c:pt idx="14">
                  <c:v>18</c:v>
                </c:pt>
                <c:pt idx="15">
                  <c:v>7</c:v>
                </c:pt>
                <c:pt idx="16">
                  <c:v>11</c:v>
                </c:pt>
                <c:pt idx="17">
                  <c:v>8</c:v>
                </c:pt>
                <c:pt idx="18">
                  <c:v>34</c:v>
                </c:pt>
              </c:numCache>
            </c:numRef>
          </c:val>
          <c:extLst>
            <c:ext xmlns:c16="http://schemas.microsoft.com/office/drawing/2014/chart" uri="{C3380CC4-5D6E-409C-BE32-E72D297353CC}">
              <c16:uniqueId val="{00000006-82FF-4222-BF6C-7037A10D993B}"/>
            </c:ext>
          </c:extLst>
        </c:ser>
        <c:ser>
          <c:idx val="8"/>
          <c:order val="8"/>
          <c:spPr>
            <a:solidFill>
              <a:schemeClr val="accent3">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extLst>
            <c:ext xmlns:c16="http://schemas.microsoft.com/office/drawing/2014/chart" uri="{C3380CC4-5D6E-409C-BE32-E72D297353CC}">
              <c16:uniqueId val="{00000008-82FF-4222-BF6C-7037A10D993B}"/>
            </c:ext>
          </c:extLst>
        </c:ser>
        <c:ser>
          <c:idx val="9"/>
          <c:order val="9"/>
          <c:spPr>
            <a:solidFill>
              <a:schemeClr val="accent4">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extLst>
            <c:ext xmlns:c16="http://schemas.microsoft.com/office/drawing/2014/chart" uri="{C3380CC4-5D6E-409C-BE32-E72D297353CC}">
              <c16:uniqueId val="{00000009-82FF-4222-BF6C-7037A10D993B}"/>
            </c:ext>
          </c:extLst>
        </c:ser>
        <c:ser>
          <c:idx val="10"/>
          <c:order val="10"/>
          <c:spPr>
            <a:solidFill>
              <a:schemeClr val="accent5">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extLst>
            <c:ext xmlns:c16="http://schemas.microsoft.com/office/drawing/2014/chart" uri="{C3380CC4-5D6E-409C-BE32-E72D297353CC}">
              <c16:uniqueId val="{0000000A-82FF-4222-BF6C-7037A10D993B}"/>
            </c:ext>
          </c:extLst>
        </c:ser>
        <c:ser>
          <c:idx val="11"/>
          <c:order val="11"/>
          <c:spPr>
            <a:solidFill>
              <a:schemeClr val="accent6">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extLst>
            <c:ext xmlns:c16="http://schemas.microsoft.com/office/drawing/2014/chart" uri="{C3380CC4-5D6E-409C-BE32-E72D297353CC}">
              <c16:uniqueId val="{0000000B-82FF-4222-BF6C-7037A10D993B}"/>
            </c:ext>
          </c:extLst>
        </c:ser>
        <c:ser>
          <c:idx val="12"/>
          <c:order val="12"/>
          <c:tx>
            <c:strRef>
              <c:f>'Tổng hợp'!$N$2</c:f>
              <c:strCache>
                <c:ptCount val="1"/>
                <c:pt idx="0">
                  <c:v>Hàn phía chổi (RAY 3)</c:v>
                </c:pt>
              </c:strCache>
            </c:strRef>
          </c:tx>
          <c:spPr>
            <a:solidFill>
              <a:schemeClr val="accent1">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hợp'!$N$5:$N$23</c:f>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extLst>
            <c:ext xmlns:c16="http://schemas.microsoft.com/office/drawing/2014/chart" uri="{C3380CC4-5D6E-409C-BE32-E72D297353CC}">
              <c16:uniqueId val="{0000000C-82FF-4222-BF6C-7037A10D993B}"/>
            </c:ext>
          </c:extLst>
        </c:ser>
        <c:ser>
          <c:idx val="14"/>
          <c:order val="14"/>
          <c:spPr>
            <a:solidFill>
              <a:schemeClr val="accent3">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extLst>
            <c:ext xmlns:c16="http://schemas.microsoft.com/office/drawing/2014/chart" uri="{C3380CC4-5D6E-409C-BE32-E72D297353CC}">
              <c16:uniqueId val="{0000000E-82FF-4222-BF6C-7037A10D993B}"/>
            </c:ext>
          </c:extLst>
        </c:ser>
        <c:ser>
          <c:idx val="15"/>
          <c:order val="15"/>
          <c:spPr>
            <a:solidFill>
              <a:schemeClr val="accent4">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extLst>
            <c:ext xmlns:c16="http://schemas.microsoft.com/office/drawing/2014/chart" uri="{C3380CC4-5D6E-409C-BE32-E72D297353CC}">
              <c16:uniqueId val="{0000000F-82FF-4222-BF6C-7037A10D993B}"/>
            </c:ext>
          </c:extLst>
        </c:ser>
        <c:ser>
          <c:idx val="16"/>
          <c:order val="16"/>
          <c:spPr>
            <a:solidFill>
              <a:schemeClr val="accent5">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extLst>
            <c:ext xmlns:c16="http://schemas.microsoft.com/office/drawing/2014/chart" uri="{C3380CC4-5D6E-409C-BE32-E72D297353CC}">
              <c16:uniqueId val="{00000010-82FF-4222-BF6C-7037A10D993B}"/>
            </c:ext>
          </c:extLst>
        </c:ser>
        <c:ser>
          <c:idx val="17"/>
          <c:order val="17"/>
          <c:spPr>
            <a:solidFill>
              <a:schemeClr val="accent6">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extLst>
            <c:ext xmlns:c16="http://schemas.microsoft.com/office/drawing/2014/chart" uri="{C3380CC4-5D6E-409C-BE32-E72D297353CC}">
              <c16:uniqueId val="{00000011-82FF-4222-BF6C-7037A10D993B}"/>
            </c:ext>
          </c:extLst>
        </c:ser>
        <c:ser>
          <c:idx val="18"/>
          <c:order val="18"/>
          <c:tx>
            <c:strRef>
              <c:f>'Tổng hợp'!$T$2</c:f>
              <c:strCache>
                <c:ptCount val="1"/>
                <c:pt idx="0">
                  <c:v>Hàn phía chấu điện  (RAY 4)</c:v>
                </c:pt>
              </c:strCache>
            </c:strRef>
          </c:tx>
          <c:spPr>
            <a:solidFill>
              <a:schemeClr val="accent1">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hợp'!$T$5:$T$23</c:f>
              <c:numCache>
                <c:formatCode>General</c:formatCode>
                <c:ptCount val="19"/>
                <c:pt idx="0">
                  <c:v>34</c:v>
                </c:pt>
                <c:pt idx="1">
                  <c:v>20</c:v>
                </c:pt>
                <c:pt idx="2">
                  <c:v>20</c:v>
                </c:pt>
                <c:pt idx="3">
                  <c:v>36</c:v>
                </c:pt>
                <c:pt idx="4">
                  <c:v>35</c:v>
                </c:pt>
                <c:pt idx="5">
                  <c:v>37</c:v>
                </c:pt>
                <c:pt idx="6">
                  <c:v>35</c:v>
                </c:pt>
                <c:pt idx="7">
                  <c:v>44</c:v>
                </c:pt>
                <c:pt idx="8">
                  <c:v>28</c:v>
                </c:pt>
                <c:pt idx="9">
                  <c:v>39</c:v>
                </c:pt>
                <c:pt idx="10">
                  <c:v>41</c:v>
                </c:pt>
                <c:pt idx="11">
                  <c:v>25</c:v>
                </c:pt>
                <c:pt idx="12">
                  <c:v>55</c:v>
                </c:pt>
                <c:pt idx="14">
                  <c:v>0</c:v>
                </c:pt>
                <c:pt idx="15">
                  <c:v>0</c:v>
                </c:pt>
                <c:pt idx="16">
                  <c:v>0</c:v>
                </c:pt>
                <c:pt idx="17">
                  <c:v>2</c:v>
                </c:pt>
                <c:pt idx="18">
                  <c:v>4</c:v>
                </c:pt>
              </c:numCache>
            </c:numRef>
          </c:val>
          <c:extLst>
            <c:ext xmlns:c16="http://schemas.microsoft.com/office/drawing/2014/chart" uri="{C3380CC4-5D6E-409C-BE32-E72D297353CC}">
              <c16:uniqueId val="{00000012-82FF-4222-BF6C-7037A10D993B}"/>
            </c:ext>
          </c:extLst>
        </c:ser>
        <c:ser>
          <c:idx val="20"/>
          <c:order val="20"/>
          <c:spPr>
            <a:solidFill>
              <a:schemeClr val="accent3">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extLst>
            <c:ext xmlns:c16="http://schemas.microsoft.com/office/drawing/2014/chart" uri="{C3380CC4-5D6E-409C-BE32-E72D297353CC}">
              <c16:uniqueId val="{00000015-82FF-4222-BF6C-7037A10D993B}"/>
            </c:ext>
          </c:extLst>
        </c:ser>
        <c:ser>
          <c:idx val="21"/>
          <c:order val="21"/>
          <c:spPr>
            <a:solidFill>
              <a:schemeClr val="accent4">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extLst>
            <c:ext xmlns:c16="http://schemas.microsoft.com/office/drawing/2014/chart" uri="{C3380CC4-5D6E-409C-BE32-E72D297353CC}">
              <c16:uniqueId val="{00000016-82FF-4222-BF6C-7037A10D993B}"/>
            </c:ext>
          </c:extLst>
        </c:ser>
        <c:ser>
          <c:idx val="22"/>
          <c:order val="22"/>
          <c:spPr>
            <a:solidFill>
              <a:schemeClr val="accent5">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extLst>
            <c:ext xmlns:c16="http://schemas.microsoft.com/office/drawing/2014/chart" uri="{C3380CC4-5D6E-409C-BE32-E72D297353CC}">
              <c16:uniqueId val="{00000017-82FF-4222-BF6C-7037A10D993B}"/>
            </c:ext>
          </c:extLst>
        </c:ser>
        <c:ser>
          <c:idx val="23"/>
          <c:order val="23"/>
          <c:spPr>
            <a:solidFill>
              <a:schemeClr val="accent6">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extLst>
            <c:ext xmlns:c16="http://schemas.microsoft.com/office/drawing/2014/chart" uri="{C3380CC4-5D6E-409C-BE32-E72D297353CC}">
              <c16:uniqueId val="{00000018-82FF-4222-BF6C-7037A10D993B}"/>
            </c:ext>
          </c:extLst>
        </c:ser>
        <c:ser>
          <c:idx val="24"/>
          <c:order val="24"/>
          <c:tx>
            <c:strRef>
              <c:f>'Tổng hợp'!$Z$2</c:f>
              <c:strCache>
                <c:ptCount val="1"/>
                <c:pt idx="0">
                  <c:v>Đế vỏ nhỏ (RAY 5)</c:v>
                </c:pt>
              </c:strCache>
            </c:strRef>
          </c:tx>
          <c:spPr>
            <a:solidFill>
              <a:schemeClr val="accent1">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hợp'!$Z$5:$Z$23</c:f>
              <c:numCache>
                <c:formatCode>General</c:formatCode>
                <c:ptCount val="19"/>
                <c:pt idx="0">
                  <c:v>18</c:v>
                </c:pt>
                <c:pt idx="1">
                  <c:v>36</c:v>
                </c:pt>
                <c:pt idx="2">
                  <c:v>37</c:v>
                </c:pt>
                <c:pt idx="3">
                  <c:v>28</c:v>
                </c:pt>
                <c:pt idx="4">
                  <c:v>42</c:v>
                </c:pt>
                <c:pt idx="5">
                  <c:v>36</c:v>
                </c:pt>
                <c:pt idx="6">
                  <c:v>29</c:v>
                </c:pt>
                <c:pt idx="7">
                  <c:v>34</c:v>
                </c:pt>
                <c:pt idx="8">
                  <c:v>62</c:v>
                </c:pt>
                <c:pt idx="9">
                  <c:v>72</c:v>
                </c:pt>
                <c:pt idx="10">
                  <c:v>130</c:v>
                </c:pt>
                <c:pt idx="11">
                  <c:v>19</c:v>
                </c:pt>
                <c:pt idx="12">
                  <c:v>75</c:v>
                </c:pt>
                <c:pt idx="14">
                  <c:v>11</c:v>
                </c:pt>
                <c:pt idx="15">
                  <c:v>8</c:v>
                </c:pt>
                <c:pt idx="16">
                  <c:v>17</c:v>
                </c:pt>
                <c:pt idx="17">
                  <c:v>2</c:v>
                </c:pt>
                <c:pt idx="18">
                  <c:v>18</c:v>
                </c:pt>
              </c:numCache>
            </c:numRef>
          </c:val>
          <c:extLst>
            <c:ext xmlns:c16="http://schemas.microsoft.com/office/drawing/2014/chart" uri="{C3380CC4-5D6E-409C-BE32-E72D297353CC}">
              <c16:uniqueId val="{00000019-82FF-4222-BF6C-7037A10D993B}"/>
            </c:ext>
          </c:extLst>
        </c:ser>
        <c:ser>
          <c:idx val="26"/>
          <c:order val="26"/>
          <c:spPr>
            <a:solidFill>
              <a:schemeClr val="accent3">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extLst>
            <c:ext xmlns:c16="http://schemas.microsoft.com/office/drawing/2014/chart" uri="{C3380CC4-5D6E-409C-BE32-E72D297353CC}">
              <c16:uniqueId val="{0000001B-82FF-4222-BF6C-7037A10D993B}"/>
            </c:ext>
          </c:extLst>
        </c:ser>
        <c:ser>
          <c:idx val="27"/>
          <c:order val="27"/>
          <c:spPr>
            <a:solidFill>
              <a:schemeClr val="accent4">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extLst>
            <c:ext xmlns:c16="http://schemas.microsoft.com/office/drawing/2014/chart" uri="{C3380CC4-5D6E-409C-BE32-E72D297353CC}">
              <c16:uniqueId val="{0000001C-82FF-4222-BF6C-7037A10D993B}"/>
            </c:ext>
          </c:extLst>
        </c:ser>
        <c:ser>
          <c:idx val="28"/>
          <c:order val="28"/>
          <c:spPr>
            <a:solidFill>
              <a:schemeClr val="accent5">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extLst>
            <c:ext xmlns:c16="http://schemas.microsoft.com/office/drawing/2014/chart" uri="{C3380CC4-5D6E-409C-BE32-E72D297353CC}">
              <c16:uniqueId val="{0000001D-82FF-4222-BF6C-7037A10D993B}"/>
            </c:ext>
          </c:extLst>
        </c:ser>
        <c:ser>
          <c:idx val="29"/>
          <c:order val="29"/>
          <c:tx>
            <c:strRef>
              <c:f>'Tổng hợp'!$Z$2</c:f>
              <c:strCache>
                <c:ptCount val="1"/>
                <c:pt idx="0">
                  <c:v>Đế vỏ nhỏ (RAY 5)</c:v>
                </c:pt>
              </c:strCache>
            </c:strRef>
          </c:tx>
          <c:spPr>
            <a:solidFill>
              <a:schemeClr val="accent6">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extLst>
            <c:ext xmlns:c16="http://schemas.microsoft.com/office/drawing/2014/chart" uri="{C3380CC4-5D6E-409C-BE32-E72D297353CC}">
              <c16:uniqueId val="{0000001E-82FF-4222-BF6C-7037A10D993B}"/>
            </c:ext>
          </c:extLst>
        </c:ser>
        <c:ser>
          <c:idx val="30"/>
          <c:order val="30"/>
          <c:tx>
            <c:strRef>
              <c:f>'Tổng hợp'!$AF$2</c:f>
              <c:strCache>
                <c:ptCount val="1"/>
                <c:pt idx="0">
                  <c:v>Phế phẩm tụ điện (RAY 6)</c:v>
                </c:pt>
              </c:strCache>
            </c:strRef>
          </c:tx>
          <c:spPr>
            <a:solidFill>
              <a:schemeClr val="accent1">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hợp'!$AF$5:$AF$23</c:f>
              <c:numCache>
                <c:formatCode>General</c:formatCode>
                <c:ptCount val="19"/>
                <c:pt idx="0">
                  <c:v>25</c:v>
                </c:pt>
                <c:pt idx="1">
                  <c:v>15</c:v>
                </c:pt>
                <c:pt idx="2">
                  <c:v>13</c:v>
                </c:pt>
                <c:pt idx="3">
                  <c:v>3</c:v>
                </c:pt>
                <c:pt idx="4">
                  <c:v>3</c:v>
                </c:pt>
                <c:pt idx="5">
                  <c:v>1</c:v>
                </c:pt>
                <c:pt idx="6">
                  <c:v>10</c:v>
                </c:pt>
                <c:pt idx="7">
                  <c:v>5</c:v>
                </c:pt>
                <c:pt idx="8">
                  <c:v>5</c:v>
                </c:pt>
                <c:pt idx="9">
                  <c:v>7</c:v>
                </c:pt>
                <c:pt idx="10">
                  <c:v>8</c:v>
                </c:pt>
                <c:pt idx="11">
                  <c:v>54</c:v>
                </c:pt>
                <c:pt idx="12">
                  <c:v>4</c:v>
                </c:pt>
                <c:pt idx="14">
                  <c:v>0</c:v>
                </c:pt>
                <c:pt idx="15">
                  <c:v>0</c:v>
                </c:pt>
                <c:pt idx="16">
                  <c:v>4</c:v>
                </c:pt>
                <c:pt idx="17">
                  <c:v>7</c:v>
                </c:pt>
                <c:pt idx="18">
                  <c:v>10</c:v>
                </c:pt>
              </c:numCache>
            </c:numRef>
          </c:val>
          <c:extLst>
            <c:ext xmlns:c16="http://schemas.microsoft.com/office/drawing/2014/chart" uri="{C3380CC4-5D6E-409C-BE32-E72D297353CC}">
              <c16:uniqueId val="{0000001F-82FF-4222-BF6C-7037A10D993B}"/>
            </c:ext>
          </c:extLst>
        </c:ser>
        <c:ser>
          <c:idx val="32"/>
          <c:order val="32"/>
          <c:spPr>
            <a:solidFill>
              <a:schemeClr val="accent3">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extLst>
            <c:ext xmlns:c16="http://schemas.microsoft.com/office/drawing/2014/chart" uri="{C3380CC4-5D6E-409C-BE32-E72D297353CC}">
              <c16:uniqueId val="{00000021-82FF-4222-BF6C-7037A10D993B}"/>
            </c:ext>
          </c:extLst>
        </c:ser>
        <c:ser>
          <c:idx val="33"/>
          <c:order val="33"/>
          <c:spPr>
            <a:solidFill>
              <a:schemeClr val="accent4">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extLst>
            <c:ext xmlns:c16="http://schemas.microsoft.com/office/drawing/2014/chart" uri="{C3380CC4-5D6E-409C-BE32-E72D297353CC}">
              <c16:uniqueId val="{00000022-82FF-4222-BF6C-7037A10D993B}"/>
            </c:ext>
          </c:extLst>
        </c:ser>
        <c:ser>
          <c:idx val="34"/>
          <c:order val="34"/>
          <c:spPr>
            <a:solidFill>
              <a:schemeClr val="accent5">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extLst>
            <c:ext xmlns:c16="http://schemas.microsoft.com/office/drawing/2014/chart" uri="{C3380CC4-5D6E-409C-BE32-E72D297353CC}">
              <c16:uniqueId val="{00000023-82FF-4222-BF6C-7037A10D993B}"/>
            </c:ext>
          </c:extLst>
        </c:ser>
        <c:ser>
          <c:idx val="35"/>
          <c:order val="35"/>
          <c:spPr>
            <a:solidFill>
              <a:schemeClr val="accent6">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extLst>
            <c:ext xmlns:c16="http://schemas.microsoft.com/office/drawing/2014/chart" uri="{C3380CC4-5D6E-409C-BE32-E72D297353CC}">
              <c16:uniqueId val="{00000024-82FF-4222-BF6C-7037A10D993B}"/>
            </c:ext>
          </c:extLst>
        </c:ser>
        <c:ser>
          <c:idx val="36"/>
          <c:order val="36"/>
          <c:tx>
            <c:strRef>
              <c:f>'Tổng hợp'!$AL$2</c:f>
              <c:strCache>
                <c:ptCount val="1"/>
                <c:pt idx="0">
                  <c:v>cong chấu điện (RAY 7)</c:v>
                </c:pt>
              </c:strCache>
            </c:strRef>
          </c:tx>
          <c:spPr>
            <a:solidFill>
              <a:schemeClr val="accent1">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hợp'!$AL$5:$AL$23</c:f>
              <c:numCache>
                <c:formatCode>General</c:formatCode>
                <c:ptCount val="19"/>
                <c:pt idx="0">
                  <c:v>0</c:v>
                </c:pt>
                <c:pt idx="1">
                  <c:v>0</c:v>
                </c:pt>
                <c:pt idx="2">
                  <c:v>0</c:v>
                </c:pt>
                <c:pt idx="3">
                  <c:v>0</c:v>
                </c:pt>
                <c:pt idx="4">
                  <c:v>0</c:v>
                </c:pt>
                <c:pt idx="5">
                  <c:v>0</c:v>
                </c:pt>
                <c:pt idx="6">
                  <c:v>0</c:v>
                </c:pt>
                <c:pt idx="7">
                  <c:v>0</c:v>
                </c:pt>
                <c:pt idx="8">
                  <c:v>0</c:v>
                </c:pt>
                <c:pt idx="9">
                  <c:v>0</c:v>
                </c:pt>
                <c:pt idx="10">
                  <c:v>0</c:v>
                </c:pt>
                <c:pt idx="11">
                  <c:v>0</c:v>
                </c:pt>
                <c:pt idx="12">
                  <c:v>0</c:v>
                </c:pt>
                <c:pt idx="14">
                  <c:v>0</c:v>
                </c:pt>
                <c:pt idx="15">
                  <c:v>0</c:v>
                </c:pt>
                <c:pt idx="16">
                  <c:v>2</c:v>
                </c:pt>
                <c:pt idx="17">
                  <c:v>0</c:v>
                </c:pt>
                <c:pt idx="18">
                  <c:v>1</c:v>
                </c:pt>
              </c:numCache>
            </c:numRef>
          </c:val>
          <c:extLst>
            <c:ext xmlns:c16="http://schemas.microsoft.com/office/drawing/2014/chart" uri="{C3380CC4-5D6E-409C-BE32-E72D297353CC}">
              <c16:uniqueId val="{00000025-82FF-4222-BF6C-7037A10D993B}"/>
            </c:ext>
          </c:extLst>
        </c:ser>
        <c:ser>
          <c:idx val="38"/>
          <c:order val="38"/>
          <c:spPr>
            <a:solidFill>
              <a:schemeClr val="accent3">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extLst>
            <c:ext xmlns:c16="http://schemas.microsoft.com/office/drawing/2014/chart" uri="{C3380CC4-5D6E-409C-BE32-E72D297353CC}">
              <c16:uniqueId val="{00000027-82FF-4222-BF6C-7037A10D993B}"/>
            </c:ext>
          </c:extLst>
        </c:ser>
        <c:ser>
          <c:idx val="39"/>
          <c:order val="39"/>
          <c:spPr>
            <a:solidFill>
              <a:schemeClr val="accent4">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extLst>
            <c:ext xmlns:c16="http://schemas.microsoft.com/office/drawing/2014/chart" uri="{C3380CC4-5D6E-409C-BE32-E72D297353CC}">
              <c16:uniqueId val="{00000028-82FF-4222-BF6C-7037A10D993B}"/>
            </c:ext>
          </c:extLst>
        </c:ser>
        <c:ser>
          <c:idx val="40"/>
          <c:order val="40"/>
          <c:spPr>
            <a:solidFill>
              <a:schemeClr val="accent5">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extLst>
            <c:ext xmlns:c16="http://schemas.microsoft.com/office/drawing/2014/chart" uri="{C3380CC4-5D6E-409C-BE32-E72D297353CC}">
              <c16:uniqueId val="{00000029-82FF-4222-BF6C-7037A10D993B}"/>
            </c:ext>
          </c:extLst>
        </c:ser>
        <c:ser>
          <c:idx val="41"/>
          <c:order val="41"/>
          <c:spPr>
            <a:solidFill>
              <a:schemeClr val="accent6">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extLst>
            <c:ext xmlns:c16="http://schemas.microsoft.com/office/drawing/2014/chart" uri="{C3380CC4-5D6E-409C-BE32-E72D297353CC}">
              <c16:uniqueId val="{0000002A-82FF-4222-BF6C-7037A10D993B}"/>
            </c:ext>
          </c:extLst>
        </c:ser>
        <c:ser>
          <c:idx val="42"/>
          <c:order val="42"/>
          <c:tx>
            <c:strRef>
              <c:f>'Tổng hợp'!$AR$2</c:f>
              <c:strCache>
                <c:ptCount val="1"/>
                <c:pt idx="0">
                  <c:v>Bụi chì (RAY 8)</c:v>
                </c:pt>
              </c:strCache>
            </c:strRef>
          </c:tx>
          <c:spPr>
            <a:solidFill>
              <a:schemeClr val="accent1">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hợp'!$AR$5:$AR$23</c:f>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extLst>
            <c:ext xmlns:c16="http://schemas.microsoft.com/office/drawing/2014/chart" uri="{C3380CC4-5D6E-409C-BE32-E72D297353CC}">
              <c16:uniqueId val="{0000002B-82FF-4222-BF6C-7037A10D993B}"/>
            </c:ext>
          </c:extLst>
        </c:ser>
        <c:ser>
          <c:idx val="44"/>
          <c:order val="44"/>
          <c:spPr>
            <a:solidFill>
              <a:schemeClr val="accent3">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extLst>
            <c:ext xmlns:c16="http://schemas.microsoft.com/office/drawing/2014/chart" uri="{C3380CC4-5D6E-409C-BE32-E72D297353CC}">
              <c16:uniqueId val="{0000002D-82FF-4222-BF6C-7037A10D993B}"/>
            </c:ext>
          </c:extLst>
        </c:ser>
        <c:ser>
          <c:idx val="45"/>
          <c:order val="45"/>
          <c:spPr>
            <a:solidFill>
              <a:schemeClr val="accent4">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extLst>
            <c:ext xmlns:c16="http://schemas.microsoft.com/office/drawing/2014/chart" uri="{C3380CC4-5D6E-409C-BE32-E72D297353CC}">
              <c16:uniqueId val="{0000002E-82FF-4222-BF6C-7037A10D993B}"/>
            </c:ext>
          </c:extLst>
        </c:ser>
        <c:ser>
          <c:idx val="46"/>
          <c:order val="46"/>
          <c:spPr>
            <a:solidFill>
              <a:schemeClr val="accent5">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extLst>
            <c:ext xmlns:c16="http://schemas.microsoft.com/office/drawing/2014/chart" uri="{C3380CC4-5D6E-409C-BE32-E72D297353CC}">
              <c16:uniqueId val="{0000002F-82FF-4222-BF6C-7037A10D993B}"/>
            </c:ext>
          </c:extLst>
        </c:ser>
        <c:ser>
          <c:idx val="47"/>
          <c:order val="47"/>
          <c:spPr>
            <a:solidFill>
              <a:schemeClr val="accent6">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extLst>
            <c:ext xmlns:c16="http://schemas.microsoft.com/office/drawing/2014/chart" uri="{C3380CC4-5D6E-409C-BE32-E72D297353CC}">
              <c16:uniqueId val="{00000030-82FF-4222-BF6C-7037A10D993B}"/>
            </c:ext>
          </c:extLst>
        </c:ser>
        <c:ser>
          <c:idx val="48"/>
          <c:order val="48"/>
          <c:tx>
            <c:strRef>
              <c:f>'Tổng hợp'!$AX$2</c:f>
              <c:strCache>
                <c:ptCount val="1"/>
                <c:pt idx="0">
                  <c:v>phế phẩm khác (RAY 9)</c:v>
                </c:pt>
              </c:strCache>
            </c:strRef>
          </c:tx>
          <c:spPr>
            <a:solidFill>
              <a:schemeClr val="accent1">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hợp'!$AX$5:$AX$23</c:f>
              <c:numCache>
                <c:formatCode>General</c:formatCode>
                <c:ptCount val="19"/>
                <c:pt idx="0">
                  <c:v>18</c:v>
                </c:pt>
                <c:pt idx="1">
                  <c:v>16</c:v>
                </c:pt>
                <c:pt idx="2">
                  <c:v>18</c:v>
                </c:pt>
                <c:pt idx="3">
                  <c:v>39</c:v>
                </c:pt>
                <c:pt idx="4">
                  <c:v>40</c:v>
                </c:pt>
                <c:pt idx="5">
                  <c:v>26</c:v>
                </c:pt>
                <c:pt idx="6">
                  <c:v>28</c:v>
                </c:pt>
                <c:pt idx="7">
                  <c:v>22</c:v>
                </c:pt>
                <c:pt idx="8">
                  <c:v>35</c:v>
                </c:pt>
                <c:pt idx="9">
                  <c:v>29</c:v>
                </c:pt>
                <c:pt idx="10">
                  <c:v>54</c:v>
                </c:pt>
                <c:pt idx="11">
                  <c:v>0</c:v>
                </c:pt>
                <c:pt idx="12">
                  <c:v>29</c:v>
                </c:pt>
                <c:pt idx="14">
                  <c:v>0</c:v>
                </c:pt>
                <c:pt idx="15">
                  <c:v>0</c:v>
                </c:pt>
                <c:pt idx="16">
                  <c:v>0</c:v>
                </c:pt>
                <c:pt idx="17">
                  <c:v>0</c:v>
                </c:pt>
                <c:pt idx="18">
                  <c:v>0</c:v>
                </c:pt>
              </c:numCache>
            </c:numRef>
          </c:val>
          <c:extLst>
            <c:ext xmlns:c16="http://schemas.microsoft.com/office/drawing/2014/chart" uri="{C3380CC4-5D6E-409C-BE32-E72D297353CC}">
              <c16:uniqueId val="{00000031-82FF-4222-BF6C-7037A10D993B}"/>
            </c:ext>
          </c:extLst>
        </c:ser>
        <c:ser>
          <c:idx val="50"/>
          <c:order val="50"/>
          <c:spPr>
            <a:solidFill>
              <a:schemeClr val="accent3">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extLst>
            <c:ext xmlns:c16="http://schemas.microsoft.com/office/drawing/2014/chart" uri="{C3380CC4-5D6E-409C-BE32-E72D297353CC}">
              <c16:uniqueId val="{00000033-82FF-4222-BF6C-7037A10D993B}"/>
            </c:ext>
          </c:extLst>
        </c:ser>
        <c:ser>
          <c:idx val="51"/>
          <c:order val="51"/>
          <c:spPr>
            <a:solidFill>
              <a:schemeClr val="accent4">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extLst>
            <c:ext xmlns:c16="http://schemas.microsoft.com/office/drawing/2014/chart" uri="{C3380CC4-5D6E-409C-BE32-E72D297353CC}">
              <c16:uniqueId val="{00000034-82FF-4222-BF6C-7037A10D993B}"/>
            </c:ext>
          </c:extLst>
        </c:ser>
        <c:ser>
          <c:idx val="52"/>
          <c:order val="52"/>
          <c:spPr>
            <a:solidFill>
              <a:schemeClr val="accent5">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extLst>
            <c:ext xmlns:c16="http://schemas.microsoft.com/office/drawing/2014/chart" uri="{C3380CC4-5D6E-409C-BE32-E72D297353CC}">
              <c16:uniqueId val="{00000035-82FF-4222-BF6C-7037A10D993B}"/>
            </c:ext>
          </c:extLst>
        </c:ser>
        <c:ser>
          <c:idx val="53"/>
          <c:order val="53"/>
          <c:spPr>
            <a:solidFill>
              <a:schemeClr val="accent6">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extLst>
            <c:ext xmlns:c16="http://schemas.microsoft.com/office/drawing/2014/chart" uri="{C3380CC4-5D6E-409C-BE32-E72D297353CC}">
              <c16:uniqueId val="{00000036-82FF-4222-BF6C-7037A10D993B}"/>
            </c:ext>
          </c:extLst>
        </c:ser>
        <c:dLbls>
          <c:showLegendKey val="0"/>
          <c:showVal val="0"/>
          <c:showCatName val="0"/>
          <c:showSerName val="0"/>
          <c:showPercent val="0"/>
          <c:showBubbleSize val="0"/>
        </c:dLbls>
        <c:gapWidth val="150"/>
        <c:overlap val="100"/>
        <c:axId val="729349776"/>
        <c:axId val="729355024"/>
        <c:extLst>
          <c:ext xmlns:c15="http://schemas.microsoft.com/office/drawing/2012/chart" uri="{02D57815-91ED-43cb-92C2-25804820EDAC}">
            <c15:filteredBarSeries>
              <c15:ser>
                <c:idx val="1"/>
                <c:order val="1"/>
                <c:tx>
                  <c:strRef>
                    <c:extLst>
                      <c:ext uri="{02D57815-91ED-43cb-92C2-25804820EDAC}">
                        <c15:formulaRef>
                          <c15:sqref>'Tổng hợp'!$B$2</c15:sqref>
                        </c15:formulaRef>
                      </c:ext>
                    </c:extLst>
                    <c:strCache>
                      <c:ptCount val="1"/>
                      <c:pt idx="0">
                        <c:v>Phế phẩm cuộn cảm (RAY 1)</c:v>
                      </c:pt>
                    </c:strCache>
                  </c:strRef>
                </c:tx>
                <c:spPr>
                  <a:solidFill>
                    <a:schemeClr val="accent2"/>
                  </a:solidFill>
                  <a:ln>
                    <a:noFill/>
                  </a:ln>
                  <a:effectLst/>
                </c:spPr>
                <c:invertIfNegative val="0"/>
                <c:cat>
                  <c:strRef>
                    <c:extLst>
                      <c:ex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'Tổng hợp'!$C$5:$C$23</c15:sqref>
                        </c15:formulaRef>
                      </c:ext>
                    </c:extLst>
                    <c:numCache>
                      <c:formatCode>General</c:formatCode>
                      <c:ptCount val="19"/>
                      <c:pt idx="0">
                        <c:v>31</c:v>
                      </c:pt>
                      <c:pt idx="1">
                        <c:v>31</c:v>
                      </c:pt>
                      <c:pt idx="2">
                        <c:v>22</c:v>
                      </c:pt>
                      <c:pt idx="3">
                        <c:v>44</c:v>
                      </c:pt>
                      <c:pt idx="4">
                        <c:v>52</c:v>
                      </c:pt>
                      <c:pt idx="5">
                        <c:v>31</c:v>
                      </c:pt>
                      <c:pt idx="6">
                        <c:v>19</c:v>
                      </c:pt>
                      <c:pt idx="7">
                        <c:v>38</c:v>
                      </c:pt>
                      <c:pt idx="8">
                        <c:v>16</c:v>
                      </c:pt>
                      <c:pt idx="9">
                        <c:v>13</c:v>
                      </c:pt>
                      <c:pt idx="10">
                        <c:v>9</c:v>
                      </c:pt>
                      <c:pt idx="11">
                        <c:v>36</c:v>
                      </c:pt>
                      <c:pt idx="12">
                        <c:v>11</c:v>
                      </c:pt>
                      <c:pt idx="14">
                        <c:v>27</c:v>
                      </c:pt>
                      <c:pt idx="15">
                        <c:v>25</c:v>
                      </c:pt>
                      <c:pt idx="16">
                        <c:v>54</c:v>
                      </c:pt>
                      <c:pt idx="17">
                        <c:v>16</c:v>
                      </c:pt>
                      <c:pt idx="18">
                        <c:v>18</c:v>
                      </c:pt>
                    </c:numCache>
                  </c:numRef>
                </c:val>
                <c:extLst>
                  <c:ext xmlns:c16="http://schemas.microsoft.com/office/drawing/2014/chart" uri="{C3380CC4-5D6E-409C-BE32-E72D297353CC}">
                    <c16:uniqueId val="{00000001-82FF-4222-BF6C-7037A10D993B}"/>
                  </c:ext>
                </c:extLst>
              </c15:ser>
            </c15:filteredBarSeries>
            <c15:filteredBarSeries>
              <c15:ser>
                <c:idx val="7"/>
                <c:order val="7"/>
                <c:tx>
                  <c:strRef>
                    <c:extLst xmlns:c15="http://schemas.microsoft.com/office/drawing/2012/chart">
                      <c:ext xmlns:c15="http://schemas.microsoft.com/office/drawing/2012/chart" uri="{02D57815-91ED-43cb-92C2-25804820EDAC}">
                        <c15:formulaRef>
                          <c15:sqref>'Tổng hợp'!$H$2</c15:sqref>
                        </c15:formulaRef>
                      </c:ext>
                    </c:extLst>
                    <c:strCache>
                      <c:ptCount val="1"/>
                      <c:pt idx="0">
                        <c:v>Phế phẩm cacbon tay chổi (RAY 2)</c:v>
                      </c:pt>
                    </c:strCache>
                  </c:strRef>
                </c:tx>
                <c:spPr>
                  <a:solidFill>
                    <a:schemeClr val="accent2">
                      <a:lumMod val="6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hợp'!$I$5:$I$23</c15:sqref>
                        </c15:formulaRef>
                      </c:ext>
                    </c:extLst>
                    <c:numCache>
                      <c:formatCode>General</c:formatCode>
                      <c:ptCount val="19"/>
                      <c:pt idx="0">
                        <c:v>73</c:v>
                      </c:pt>
                      <c:pt idx="1">
                        <c:v>63</c:v>
                      </c:pt>
                      <c:pt idx="2">
                        <c:v>51</c:v>
                      </c:pt>
                      <c:pt idx="3">
                        <c:v>54</c:v>
                      </c:pt>
                      <c:pt idx="4">
                        <c:v>68</c:v>
                      </c:pt>
                      <c:pt idx="5">
                        <c:v>33</c:v>
                      </c:pt>
                      <c:pt idx="6">
                        <c:v>77</c:v>
                      </c:pt>
                      <c:pt idx="7">
                        <c:v>62</c:v>
                      </c:pt>
                      <c:pt idx="8">
                        <c:v>38</c:v>
                      </c:pt>
                      <c:pt idx="9">
                        <c:v>66</c:v>
                      </c:pt>
                      <c:pt idx="10">
                        <c:v>42</c:v>
                      </c:pt>
                      <c:pt idx="11">
                        <c:v>54</c:v>
                      </c:pt>
                      <c:pt idx="12">
                        <c:v>83</c:v>
                      </c:pt>
                      <c:pt idx="14">
                        <c:v>56</c:v>
                      </c:pt>
                      <c:pt idx="15">
                        <c:v>21</c:v>
                      </c:pt>
                      <c:pt idx="16">
                        <c:v>41</c:v>
                      </c:pt>
                      <c:pt idx="17">
                        <c:v>45</c:v>
                      </c:pt>
                      <c:pt idx="18">
                        <c:v>28</c:v>
                      </c:pt>
                    </c:numCache>
                  </c:numRef>
                </c:val>
                <c:extLst xmlns:c15="http://schemas.microsoft.com/office/drawing/2012/chart">
                  <c:ext xmlns:c16="http://schemas.microsoft.com/office/drawing/2014/chart" uri="{C3380CC4-5D6E-409C-BE32-E72D297353CC}">
                    <c16:uniqueId val="{00000007-82FF-4222-BF6C-7037A10D993B}"/>
                  </c:ext>
                </c:extLst>
              </c15:ser>
            </c15:filteredBarSeries>
            <c15:filteredBarSeries>
              <c15:ser>
                <c:idx val="13"/>
                <c:order val="13"/>
                <c:tx>
                  <c:strRef>
                    <c:extLst xmlns:c15="http://schemas.microsoft.com/office/drawing/2012/chart">
                      <c:ext xmlns:c15="http://schemas.microsoft.com/office/drawing/2012/chart" uri="{02D57815-91ED-43cb-92C2-25804820EDAC}">
                        <c15:formulaRef>
                          <c15:sqref>'Tổng hợp'!$N$2</c15:sqref>
                        </c15:formulaRef>
                      </c:ext>
                    </c:extLst>
                    <c:strCache>
                      <c:ptCount val="1"/>
                      <c:pt idx="0">
                        <c:v>Hàn phía chổi (RAY 3)</c:v>
                      </c:pt>
                    </c:strCache>
                  </c:strRef>
                </c:tx>
                <c:spPr>
                  <a:solidFill>
                    <a:schemeClr val="accent2">
                      <a:lumMod val="80000"/>
                      <a:lumOff val="2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hợp'!$O$5:$O$23</c15:sqref>
                        </c15:formulaRef>
                      </c:ext>
                    </c:extLst>
                    <c:numCache>
                      <c:formatCode>General</c:formatCode>
                      <c:ptCount val="19"/>
                      <c:pt idx="0">
                        <c:v>62</c:v>
                      </c:pt>
                      <c:pt idx="1">
                        <c:v>62</c:v>
                      </c:pt>
                      <c:pt idx="2">
                        <c:v>101</c:v>
                      </c:pt>
                      <c:pt idx="3">
                        <c:v>93</c:v>
                      </c:pt>
                      <c:pt idx="4">
                        <c:v>101</c:v>
                      </c:pt>
                      <c:pt idx="5">
                        <c:v>62</c:v>
                      </c:pt>
                      <c:pt idx="6">
                        <c:v>108</c:v>
                      </c:pt>
                      <c:pt idx="7">
                        <c:v>90</c:v>
                      </c:pt>
                      <c:pt idx="8">
                        <c:v>129</c:v>
                      </c:pt>
                      <c:pt idx="9">
                        <c:v>76</c:v>
                      </c:pt>
                      <c:pt idx="10">
                        <c:v>158</c:v>
                      </c:pt>
                      <c:pt idx="11">
                        <c:v>114</c:v>
                      </c:pt>
                      <c:pt idx="12">
                        <c:v>129</c:v>
                      </c:pt>
                      <c:pt idx="14">
                        <c:v>104</c:v>
                      </c:pt>
                      <c:pt idx="15">
                        <c:v>157</c:v>
                      </c:pt>
                      <c:pt idx="16">
                        <c:v>341</c:v>
                      </c:pt>
                      <c:pt idx="17">
                        <c:v>143</c:v>
                      </c:pt>
                      <c:pt idx="18">
                        <c:v>135</c:v>
                      </c:pt>
                    </c:numCache>
                  </c:numRef>
                </c:val>
                <c:extLst xmlns:c15="http://schemas.microsoft.com/office/drawing/2012/chart">
                  <c:ext xmlns:c16="http://schemas.microsoft.com/office/drawing/2014/chart" uri="{C3380CC4-5D6E-409C-BE32-E72D297353CC}">
                    <c16:uniqueId val="{0000000D-82FF-4222-BF6C-7037A10D993B}"/>
                  </c:ext>
                </c:extLst>
              </c15:ser>
            </c15:filteredBarSeries>
            <c15:filteredBarSeries>
              <c15:ser>
                <c:idx val="19"/>
                <c:order val="19"/>
                <c:tx>
                  <c:strRef>
                    <c:extLst xmlns:c15="http://schemas.microsoft.com/office/drawing/2012/chart">
                      <c:ext xmlns:c15="http://schemas.microsoft.com/office/drawing/2012/chart" uri="{02D57815-91ED-43cb-92C2-25804820EDAC}">
                        <c15:formulaRef>
                          <c15:sqref>'Tổng hợp'!$T$2</c15:sqref>
                        </c15:formulaRef>
                      </c:ext>
                    </c:extLst>
                    <c:strCache>
                      <c:ptCount val="1"/>
                      <c:pt idx="0">
                        <c:v>Hàn phía chấu điện  (RAY 4)</c:v>
                      </c:pt>
                    </c:strCache>
                  </c:strRef>
                </c:tx>
                <c:spPr>
                  <a:solidFill>
                    <a:schemeClr val="accent2">
                      <a:lumMod val="8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hợp'!$U$5:$U$23</c15:sqref>
                        </c15:formulaRef>
                      </c:ext>
                    </c:extLst>
                    <c:numCache>
                      <c:formatCode>General</c:formatCode>
                      <c:ptCount val="19"/>
                      <c:pt idx="0">
                        <c:v>131</c:v>
                      </c:pt>
                      <c:pt idx="1">
                        <c:v>39</c:v>
                      </c:pt>
                      <c:pt idx="2">
                        <c:v>81</c:v>
                      </c:pt>
                      <c:pt idx="3">
                        <c:v>103</c:v>
                      </c:pt>
                      <c:pt idx="4">
                        <c:v>317</c:v>
                      </c:pt>
                      <c:pt idx="5">
                        <c:v>53</c:v>
                      </c:pt>
                      <c:pt idx="6">
                        <c:v>88</c:v>
                      </c:pt>
                      <c:pt idx="7">
                        <c:v>84</c:v>
                      </c:pt>
                      <c:pt idx="8">
                        <c:v>93</c:v>
                      </c:pt>
                      <c:pt idx="9">
                        <c:v>83</c:v>
                      </c:pt>
                      <c:pt idx="10">
                        <c:v>79</c:v>
                      </c:pt>
                      <c:pt idx="11">
                        <c:v>45</c:v>
                      </c:pt>
                      <c:pt idx="12">
                        <c:v>211</c:v>
                      </c:pt>
                      <c:pt idx="14">
                        <c:v>111</c:v>
                      </c:pt>
                      <c:pt idx="15">
                        <c:v>75</c:v>
                      </c:pt>
                      <c:pt idx="16">
                        <c:v>334</c:v>
                      </c:pt>
                      <c:pt idx="17">
                        <c:v>194</c:v>
                      </c:pt>
                      <c:pt idx="18">
                        <c:v>79</c:v>
                      </c:pt>
                    </c:numCache>
                  </c:numRef>
                </c:val>
                <c:extLst xmlns:c15="http://schemas.microsoft.com/office/drawing/2012/chart">
                  <c:ext xmlns:c16="http://schemas.microsoft.com/office/drawing/2014/chart" uri="{C3380CC4-5D6E-409C-BE32-E72D297353CC}">
                    <c16:uniqueId val="{00000014-82FF-4222-BF6C-7037A10D993B}"/>
                  </c:ext>
                </c:extLst>
              </c15:ser>
            </c15:filteredBarSeries>
            <c15:filteredBarSeries>
              <c15:ser>
                <c:idx val="25"/>
                <c:order val="25"/>
                <c:tx>
                  <c:strRef>
                    <c:extLst xmlns:c15="http://schemas.microsoft.com/office/drawing/2012/chart">
                      <c:ext xmlns:c15="http://schemas.microsoft.com/office/drawing/2012/chart" uri="{02D57815-91ED-43cb-92C2-25804820EDAC}">
                        <c15:formulaRef>
                          <c15:sqref>'Tổng hợp'!$Z$2</c15:sqref>
                        </c15:formulaRef>
                      </c:ext>
                    </c:extLst>
                    <c:strCache>
                      <c:ptCount val="1"/>
                      <c:pt idx="0">
                        <c:v>Đế vỏ nhỏ (RAY 5)</c:v>
                      </c:pt>
                    </c:strCache>
                  </c:strRef>
                </c:tx>
                <c:spPr>
                  <a:solidFill>
                    <a:schemeClr val="accent2">
                      <a:lumMod val="60000"/>
                      <a:lumOff val="4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hợp'!$AA$5:$AA$23</c15:sqref>
                        </c15:formulaRef>
                      </c:ext>
                    </c:extLst>
                    <c:numCache>
                      <c:formatCode>General</c:formatCode>
                      <c:ptCount val="19"/>
                      <c:pt idx="0">
                        <c:v>39</c:v>
                      </c:pt>
                      <c:pt idx="1">
                        <c:v>46</c:v>
                      </c:pt>
                      <c:pt idx="2">
                        <c:v>73</c:v>
                      </c:pt>
                      <c:pt idx="3">
                        <c:v>73</c:v>
                      </c:pt>
                      <c:pt idx="4">
                        <c:v>15</c:v>
                      </c:pt>
                      <c:pt idx="5">
                        <c:v>42</c:v>
                      </c:pt>
                      <c:pt idx="6">
                        <c:v>58</c:v>
                      </c:pt>
                      <c:pt idx="7">
                        <c:v>103</c:v>
                      </c:pt>
                      <c:pt idx="8">
                        <c:v>141</c:v>
                      </c:pt>
                      <c:pt idx="9">
                        <c:v>246</c:v>
                      </c:pt>
                      <c:pt idx="10">
                        <c:v>211</c:v>
                      </c:pt>
                      <c:pt idx="11">
                        <c:v>90</c:v>
                      </c:pt>
                      <c:pt idx="12">
                        <c:v>102</c:v>
                      </c:pt>
                      <c:pt idx="14">
                        <c:v>31</c:v>
                      </c:pt>
                      <c:pt idx="15">
                        <c:v>141</c:v>
                      </c:pt>
                      <c:pt idx="16">
                        <c:v>255</c:v>
                      </c:pt>
                      <c:pt idx="17">
                        <c:v>56</c:v>
                      </c:pt>
                      <c:pt idx="18">
                        <c:v>66</c:v>
                      </c:pt>
                    </c:numCache>
                  </c:numRef>
                </c:val>
                <c:extLst xmlns:c15="http://schemas.microsoft.com/office/drawing/2012/chart">
                  <c:ext xmlns:c16="http://schemas.microsoft.com/office/drawing/2014/chart" uri="{C3380CC4-5D6E-409C-BE32-E72D297353CC}">
                    <c16:uniqueId val="{0000001A-82FF-4222-BF6C-7037A10D993B}"/>
                  </c:ext>
                </c:extLst>
              </c15:ser>
            </c15:filteredBarSeries>
            <c15:filteredBarSeries>
              <c15:ser>
                <c:idx val="31"/>
                <c:order val="31"/>
                <c:tx>
                  <c:strRef>
                    <c:extLst xmlns:c15="http://schemas.microsoft.com/office/drawing/2012/chart">
                      <c:ext xmlns:c15="http://schemas.microsoft.com/office/drawing/2012/chart" uri="{02D57815-91ED-43cb-92C2-25804820EDAC}">
                        <c15:formulaRef>
                          <c15:sqref>'Tổng hợp'!$AF$2</c15:sqref>
                        </c15:formulaRef>
                      </c:ext>
                    </c:extLst>
                    <c:strCache>
                      <c:ptCount val="1"/>
                      <c:pt idx="0">
                        <c:v>Phế phẩm tụ điện (RAY 6)</c:v>
                      </c:pt>
                    </c:strCache>
                  </c:strRef>
                </c:tx>
                <c:spPr>
                  <a:solidFill>
                    <a:schemeClr val="accent2">
                      <a:lumMod val="5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hợp'!$AG$5:$AG$23</c15:sqref>
                        </c15:formulaRef>
                      </c:ext>
                    </c:extLst>
                    <c:numCache>
                      <c:formatCode>General</c:formatCode>
                      <c:ptCount val="19"/>
                      <c:pt idx="0">
                        <c:v>142</c:v>
                      </c:pt>
                      <c:pt idx="1">
                        <c:v>38</c:v>
                      </c:pt>
                      <c:pt idx="2">
                        <c:v>36</c:v>
                      </c:pt>
                      <c:pt idx="3">
                        <c:v>24</c:v>
                      </c:pt>
                      <c:pt idx="4">
                        <c:v>51</c:v>
                      </c:pt>
                      <c:pt idx="5">
                        <c:v>22</c:v>
                      </c:pt>
                      <c:pt idx="6">
                        <c:v>29</c:v>
                      </c:pt>
                      <c:pt idx="7">
                        <c:v>47</c:v>
                      </c:pt>
                      <c:pt idx="8">
                        <c:v>65</c:v>
                      </c:pt>
                      <c:pt idx="9">
                        <c:v>37</c:v>
                      </c:pt>
                      <c:pt idx="10">
                        <c:v>29</c:v>
                      </c:pt>
                      <c:pt idx="11">
                        <c:v>50</c:v>
                      </c:pt>
                      <c:pt idx="12">
                        <c:v>70</c:v>
                      </c:pt>
                      <c:pt idx="14">
                        <c:v>57</c:v>
                      </c:pt>
                      <c:pt idx="15">
                        <c:v>57</c:v>
                      </c:pt>
                      <c:pt idx="16">
                        <c:v>59</c:v>
                      </c:pt>
                      <c:pt idx="17">
                        <c:v>20</c:v>
                      </c:pt>
                      <c:pt idx="18">
                        <c:v>32</c:v>
                      </c:pt>
                    </c:numCache>
                  </c:numRef>
                </c:val>
                <c:extLst xmlns:c15="http://schemas.microsoft.com/office/drawing/2012/chart">
                  <c:ext xmlns:c16="http://schemas.microsoft.com/office/drawing/2014/chart" uri="{C3380CC4-5D6E-409C-BE32-E72D297353CC}">
                    <c16:uniqueId val="{00000020-82FF-4222-BF6C-7037A10D993B}"/>
                  </c:ext>
                </c:extLst>
              </c15:ser>
            </c15:filteredBarSeries>
            <c15:filteredBarSeries>
              <c15:ser>
                <c:idx val="37"/>
                <c:order val="37"/>
                <c:tx>
                  <c:strRef>
                    <c:extLst xmlns:c15="http://schemas.microsoft.com/office/drawing/2012/chart">
                      <c:ext xmlns:c15="http://schemas.microsoft.com/office/drawing/2012/chart" uri="{02D57815-91ED-43cb-92C2-25804820EDAC}">
                        <c15:formulaRef>
                          <c15:sqref>'Tổng hợp'!$AL$2</c15:sqref>
                        </c15:formulaRef>
                      </c:ext>
                    </c:extLst>
                    <c:strCache>
                      <c:ptCount val="1"/>
                      <c:pt idx="0">
                        <c:v>cong chấu điện (RAY 7)</c:v>
                      </c:pt>
                    </c:strCache>
                  </c:strRef>
                </c:tx>
                <c:spPr>
                  <a:solidFill>
                    <a:schemeClr val="accent2">
                      <a:lumMod val="70000"/>
                      <a:lumOff val="3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hợp'!$AM$5:$AM$23</c15:sqref>
                        </c15:formulaRef>
                      </c:ext>
                    </c:extLst>
                    <c:numCache>
                      <c:formatCode>General</c:formatCode>
                      <c:ptCount val="19"/>
                      <c:pt idx="0">
                        <c:v>0</c:v>
                      </c:pt>
                      <c:pt idx="1">
                        <c:v>0</c:v>
                      </c:pt>
                      <c:pt idx="2">
                        <c:v>0</c:v>
                      </c:pt>
                      <c:pt idx="3">
                        <c:v>0</c:v>
                      </c:pt>
                      <c:pt idx="4">
                        <c:v>0</c:v>
                      </c:pt>
                      <c:pt idx="5">
                        <c:v>0</c:v>
                      </c:pt>
                      <c:pt idx="6">
                        <c:v>0</c:v>
                      </c:pt>
                      <c:pt idx="7">
                        <c:v>0</c:v>
                      </c:pt>
                      <c:pt idx="8">
                        <c:v>0</c:v>
                      </c:pt>
                      <c:pt idx="9">
                        <c:v>0</c:v>
                      </c:pt>
                      <c:pt idx="10">
                        <c:v>0</c:v>
                      </c:pt>
                      <c:pt idx="11">
                        <c:v>0</c:v>
                      </c:pt>
                      <c:pt idx="12">
                        <c:v>0</c:v>
                      </c:pt>
                      <c:pt idx="14">
                        <c:v>2</c:v>
                      </c:pt>
                      <c:pt idx="15">
                        <c:v>0</c:v>
                      </c:pt>
                      <c:pt idx="16">
                        <c:v>1</c:v>
                      </c:pt>
                      <c:pt idx="17">
                        <c:v>1</c:v>
                      </c:pt>
                      <c:pt idx="18">
                        <c:v>1</c:v>
                      </c:pt>
                    </c:numCache>
                  </c:numRef>
                </c:val>
                <c:extLst xmlns:c15="http://schemas.microsoft.com/office/drawing/2012/chart">
                  <c:ext xmlns:c16="http://schemas.microsoft.com/office/drawing/2014/chart" uri="{C3380CC4-5D6E-409C-BE32-E72D297353CC}">
                    <c16:uniqueId val="{00000026-82FF-4222-BF6C-7037A10D993B}"/>
                  </c:ext>
                </c:extLst>
              </c15:ser>
            </c15:filteredBarSeries>
            <c15:filteredBarSeries>
              <c15:ser>
                <c:idx val="43"/>
                <c:order val="43"/>
                <c:tx>
                  <c:strRef>
                    <c:extLst xmlns:c15="http://schemas.microsoft.com/office/drawing/2012/chart">
                      <c:ext xmlns:c15="http://schemas.microsoft.com/office/drawing/2012/chart" uri="{02D57815-91ED-43cb-92C2-25804820EDAC}">
                        <c15:formulaRef>
                          <c15:sqref>'Tổng hợp'!$AR$2</c15:sqref>
                        </c15:formulaRef>
                      </c:ext>
                    </c:extLst>
                    <c:strCache>
                      <c:ptCount val="1"/>
                      <c:pt idx="0">
                        <c:v>Bụi chì (RAY 8)</c:v>
                      </c:pt>
                    </c:strCache>
                  </c:strRef>
                </c:tx>
                <c:spPr>
                  <a:solidFill>
                    <a:schemeClr val="accent2">
                      <a:lumMod val="7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hợp'!$AS$5:$AS$23</c15:sqref>
                        </c15:formulaRef>
                      </c:ext>
                    </c:extLst>
                    <c:numCache>
                      <c:formatCode>General</c:formatCode>
                      <c:ptCount val="19"/>
                      <c:pt idx="0">
                        <c:v>1140</c:v>
                      </c:pt>
                      <c:pt idx="1">
                        <c:v>400</c:v>
                      </c:pt>
                      <c:pt idx="2">
                        <c:v>741</c:v>
                      </c:pt>
                      <c:pt idx="3">
                        <c:v>554</c:v>
                      </c:pt>
                      <c:pt idx="4">
                        <c:v>873</c:v>
                      </c:pt>
                      <c:pt idx="5">
                        <c:v>1111</c:v>
                      </c:pt>
                      <c:pt idx="6">
                        <c:v>1003</c:v>
                      </c:pt>
                      <c:pt idx="7">
                        <c:v>529</c:v>
                      </c:pt>
                      <c:pt idx="8">
                        <c:v>581</c:v>
                      </c:pt>
                      <c:pt idx="9">
                        <c:v>640</c:v>
                      </c:pt>
                      <c:pt idx="10">
                        <c:v>1322</c:v>
                      </c:pt>
                      <c:pt idx="11">
                        <c:v>485</c:v>
                      </c:pt>
                      <c:pt idx="12">
                        <c:v>714</c:v>
                      </c:pt>
                      <c:pt idx="14">
                        <c:v>310</c:v>
                      </c:pt>
                      <c:pt idx="15">
                        <c:v>377</c:v>
                      </c:pt>
                      <c:pt idx="16">
                        <c:v>492</c:v>
                      </c:pt>
                      <c:pt idx="17">
                        <c:v>606</c:v>
                      </c:pt>
                      <c:pt idx="18">
                        <c:v>547</c:v>
                      </c:pt>
                    </c:numCache>
                  </c:numRef>
                </c:val>
                <c:extLst xmlns:c15="http://schemas.microsoft.com/office/drawing/2012/chart">
                  <c:ext xmlns:c16="http://schemas.microsoft.com/office/drawing/2014/chart" uri="{C3380CC4-5D6E-409C-BE32-E72D297353CC}">
                    <c16:uniqueId val="{0000002C-82FF-4222-BF6C-7037A10D993B}"/>
                  </c:ext>
                </c:extLst>
              </c15:ser>
            </c15:filteredBarSeries>
            <c15:filteredBarSeries>
              <c15:ser>
                <c:idx val="49"/>
                <c:order val="49"/>
                <c:tx>
                  <c:strRef>
                    <c:extLst xmlns:c15="http://schemas.microsoft.com/office/drawing/2012/chart">
                      <c:ext xmlns:c15="http://schemas.microsoft.com/office/drawing/2012/chart" uri="{02D57815-91ED-43cb-92C2-25804820EDAC}">
                        <c15:formulaRef>
                          <c15:sqref>'Tổng hợp'!$AX$2</c15:sqref>
                        </c15:formulaRef>
                      </c:ext>
                    </c:extLst>
                    <c:strCache>
                      <c:ptCount val="1"/>
                      <c:pt idx="0">
                        <c:v>phế phẩm khác (RAY 9)</c:v>
                      </c:pt>
                    </c:strCache>
                  </c:strRef>
                </c:tx>
                <c:spPr>
                  <a:solidFill>
                    <a:schemeClr val="accent2">
                      <a:lumMod val="50000"/>
                      <a:lumOff val="5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hợp'!$AY$5:$AY$23</c15:sqref>
                        </c15:formulaRef>
                      </c:ext>
                    </c:extLst>
                    <c:numCache>
                      <c:formatCode>General</c:formatCode>
                      <c:ptCount val="19"/>
                      <c:pt idx="0">
                        <c:v>64</c:v>
                      </c:pt>
                      <c:pt idx="1">
                        <c:v>32</c:v>
                      </c:pt>
                      <c:pt idx="2">
                        <c:v>39</c:v>
                      </c:pt>
                      <c:pt idx="3">
                        <c:v>37</c:v>
                      </c:pt>
                      <c:pt idx="4">
                        <c:v>35</c:v>
                      </c:pt>
                      <c:pt idx="5">
                        <c:v>38</c:v>
                      </c:pt>
                      <c:pt idx="6">
                        <c:v>44</c:v>
                      </c:pt>
                      <c:pt idx="7">
                        <c:v>47</c:v>
                      </c:pt>
                      <c:pt idx="8">
                        <c:v>52</c:v>
                      </c:pt>
                      <c:pt idx="9">
                        <c:v>52</c:v>
                      </c:pt>
                      <c:pt idx="10">
                        <c:v>64</c:v>
                      </c:pt>
                      <c:pt idx="11">
                        <c:v>43</c:v>
                      </c:pt>
                      <c:pt idx="12">
                        <c:v>74</c:v>
                      </c:pt>
                      <c:pt idx="14">
                        <c:v>61</c:v>
                      </c:pt>
                      <c:pt idx="15">
                        <c:v>79</c:v>
                      </c:pt>
                      <c:pt idx="16">
                        <c:v>198</c:v>
                      </c:pt>
                      <c:pt idx="17">
                        <c:v>91</c:v>
                      </c:pt>
                      <c:pt idx="18">
                        <c:v>67</c:v>
                      </c:pt>
                    </c:numCache>
                  </c:numRef>
                </c:val>
                <c:extLst xmlns:c15="http://schemas.microsoft.com/office/drawing/2012/chart">
                  <c:ext xmlns:c16="http://schemas.microsoft.com/office/drawing/2014/chart" uri="{C3380CC4-5D6E-409C-BE32-E72D297353CC}">
                    <c16:uniqueId val="{00000032-82FF-4222-BF6C-7037A10D993B}"/>
                  </c:ext>
                </c:extLst>
              </c15:ser>
            </c15:filteredBarSeries>
          </c:ext>
        </c:extLst>
      </c:barChart>
      <c:lineChart>
        <c:grouping val="standard"/>
        <c:varyColors val="0"/>
        <c:ser>
          <c:idx val="54"/>
          <c:order val="54"/>
          <c:tx>
            <c:strRef>
              <c:f>'Tổng hợp'!$BJ$3</c:f>
              <c:strCache>
                <c:ptCount val="1"/>
                <c:pt idx="0">
                  <c:v>SLSX</c:v>
                </c:pt>
              </c:strCache>
            </c:strRef>
          </c:tx>
          <c:spPr>
            <a:ln w="57150" cap="rnd">
              <a:solidFill>
                <a:schemeClr val="accent6">
                  <a:lumMod val="75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hợp'!$BJ$5:$BJ$23</c:f>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c:ext xmlns:c16="http://schemas.microsoft.com/office/drawing/2014/chart" uri="{C3380CC4-5D6E-409C-BE32-E72D297353CC}">
              <c16:uniqueId val="{00000001-C771-434E-AFB4-7037E397E32A}"/>
            </c:ext>
          </c:extLst>
        </c:ser>
        <c:dLbls>
          <c:showLegendKey val="0"/>
          <c:showVal val="0"/>
          <c:showCatName val="0"/>
          <c:showSerName val="0"/>
          <c:showPercent val="0"/>
          <c:showBubbleSize val="0"/>
        </c:dLbls>
        <c:marker val="1"/>
        <c:smooth val="0"/>
        <c:axId val="666192632"/>
        <c:axId val="666191648"/>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24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20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valAx>
        <c:axId val="66619164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666192632"/>
        <c:crosses val="max"/>
        <c:crossBetween val="between"/>
      </c:valAx>
      <c:catAx>
        <c:axId val="666192632"/>
        <c:scaling>
          <c:orientation val="minMax"/>
        </c:scaling>
        <c:delete val="1"/>
        <c:axPos val="b"/>
        <c:numFmt formatCode="General" sourceLinked="1"/>
        <c:majorTickMark val="out"/>
        <c:minorTickMark val="none"/>
        <c:tickLblPos val="nextTo"/>
        <c:crossAx val="666191648"/>
        <c:crosses val="autoZero"/>
        <c:auto val="1"/>
        <c:lblAlgn val="ctr"/>
        <c:lblOffset val="100"/>
        <c:noMultiLvlLbl val="0"/>
      </c:catAx>
      <c:spPr>
        <a:noFill/>
        <a:ln>
          <a:noFill/>
        </a:ln>
        <a:effectLst/>
      </c:spPr>
    </c:plotArea>
    <c:legend>
      <c:legendPos val="b"/>
      <c:layout>
        <c:manualLayout>
          <c:xMode val="edge"/>
          <c:yMode val="edge"/>
          <c:x val="5.5161783826497633E-2"/>
          <c:y val="0.87625213079791087"/>
          <c:w val="0.89522441368910211"/>
          <c:h val="0.11781666186669573"/>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latin typeface="Arial" panose="020B0604020202020204" pitchFamily="34" charset="0"/>
                <a:cs typeface="Arial" panose="020B0604020202020204" pitchFamily="34" charset="0"/>
              </a:rPr>
              <a:t>TÌNH</a:t>
            </a:r>
            <a:r>
              <a:rPr lang="en-US" sz="2000" b="1" baseline="0">
                <a:latin typeface="Arial" panose="020B0604020202020204" pitchFamily="34" charset="0"/>
                <a:cs typeface="Arial" panose="020B0604020202020204" pitchFamily="34" charset="0"/>
              </a:rPr>
              <a:t> TRẠNG SỐ LƯỢNG PHẾ PHẨM KIỂM XUẤT NHẦM CỦA MÁY NGOẠI QUAN HÀN CHÌ ĐẾ A17</a:t>
            </a:r>
            <a:endParaRPr lang="en-US" sz="2000" b="1">
              <a:latin typeface="Arial" panose="020B0604020202020204" pitchFamily="34" charset="0"/>
              <a:cs typeface="Arial" panose="020B0604020202020204"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5.6948767106980283E-2"/>
          <c:y val="7.5260629532468176E-2"/>
          <c:w val="0.86663907403569118"/>
          <c:h val="0.67433605558633913"/>
        </c:manualLayout>
      </c:layout>
      <c:barChart>
        <c:barDir val="col"/>
        <c:grouping val="stacked"/>
        <c:varyColors val="0"/>
        <c:ser>
          <c:idx val="1"/>
          <c:order val="1"/>
          <c:tx>
            <c:strRef>
              <c:f>'Tổng hợp'!$B$2</c:f>
              <c:strCache>
                <c:ptCount val="1"/>
                <c:pt idx="0">
                  <c:v>Phế phẩm cuộn cảm (RAY 1)</c:v>
                </c:pt>
              </c:strCache>
              <c:extLst xmlns:c15="http://schemas.microsoft.com/office/drawing/2012/chart"/>
            </c:strRef>
          </c:tx>
          <c:spPr>
            <a:solidFill>
              <a:schemeClr val="accent2"/>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extLst xmlns:c15="http://schemas.microsoft.com/office/drawing/2012/chart"/>
            </c:strRef>
          </c:cat>
          <c:val>
            <c:numRef>
              <c:f>'Tổng hợp'!$C$5:$C$23</c:f>
              <c:numCache>
                <c:formatCode>General</c:formatCode>
                <c:ptCount val="19"/>
                <c:pt idx="0">
                  <c:v>31</c:v>
                </c:pt>
                <c:pt idx="1">
                  <c:v>31</c:v>
                </c:pt>
                <c:pt idx="2">
                  <c:v>22</c:v>
                </c:pt>
                <c:pt idx="3">
                  <c:v>44</c:v>
                </c:pt>
                <c:pt idx="4">
                  <c:v>52</c:v>
                </c:pt>
                <c:pt idx="5">
                  <c:v>31</c:v>
                </c:pt>
                <c:pt idx="6">
                  <c:v>19</c:v>
                </c:pt>
                <c:pt idx="7">
                  <c:v>38</c:v>
                </c:pt>
                <c:pt idx="8">
                  <c:v>16</c:v>
                </c:pt>
                <c:pt idx="9">
                  <c:v>13</c:v>
                </c:pt>
                <c:pt idx="10">
                  <c:v>9</c:v>
                </c:pt>
                <c:pt idx="11">
                  <c:v>36</c:v>
                </c:pt>
                <c:pt idx="12">
                  <c:v>11</c:v>
                </c:pt>
                <c:pt idx="14">
                  <c:v>27</c:v>
                </c:pt>
                <c:pt idx="15">
                  <c:v>25</c:v>
                </c:pt>
                <c:pt idx="16">
                  <c:v>54</c:v>
                </c:pt>
                <c:pt idx="17">
                  <c:v>16</c:v>
                </c:pt>
                <c:pt idx="18">
                  <c:v>18</c:v>
                </c:pt>
              </c:numCache>
              <c:extLst xmlns:c15="http://schemas.microsoft.com/office/drawing/2012/chart"/>
            </c:numRef>
          </c:val>
          <c:extLst xmlns:c15="http://schemas.microsoft.com/office/drawing/2012/chart">
            <c:ext xmlns:c16="http://schemas.microsoft.com/office/drawing/2014/chart" uri="{C3380CC4-5D6E-409C-BE32-E72D297353CC}">
              <c16:uniqueId val="{00000001-82FF-4222-BF6C-7037A10D993B}"/>
            </c:ext>
          </c:extLst>
        </c:ser>
        <c:ser>
          <c:idx val="2"/>
          <c:order val="2"/>
          <c:spPr>
            <a:solidFill>
              <a:schemeClr val="accent3"/>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extLst>
            <c:ext xmlns:c16="http://schemas.microsoft.com/office/drawing/2014/chart" uri="{C3380CC4-5D6E-409C-BE32-E72D297353CC}">
              <c16:uniqueId val="{00000002-82FF-4222-BF6C-7037A10D993B}"/>
            </c:ext>
          </c:extLst>
        </c:ser>
        <c:ser>
          <c:idx val="3"/>
          <c:order val="3"/>
          <c:spPr>
            <a:solidFill>
              <a:schemeClr val="accent4"/>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extLst>
            <c:ext xmlns:c16="http://schemas.microsoft.com/office/drawing/2014/chart" uri="{C3380CC4-5D6E-409C-BE32-E72D297353CC}">
              <c16:uniqueId val="{00000003-82FF-4222-BF6C-7037A10D993B}"/>
            </c:ext>
          </c:extLst>
        </c:ser>
        <c:ser>
          <c:idx val="4"/>
          <c:order val="4"/>
          <c:spPr>
            <a:solidFill>
              <a:schemeClr val="accent5"/>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extLst>
            <c:ext xmlns:c16="http://schemas.microsoft.com/office/drawing/2014/chart" uri="{C3380CC4-5D6E-409C-BE32-E72D297353CC}">
              <c16:uniqueId val="{00000004-82FF-4222-BF6C-7037A10D993B}"/>
            </c:ext>
          </c:extLst>
        </c:ser>
        <c:ser>
          <c:idx val="5"/>
          <c:order val="5"/>
          <c:spPr>
            <a:solidFill>
              <a:schemeClr val="accent6"/>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extLst>
            <c:ext xmlns:c16="http://schemas.microsoft.com/office/drawing/2014/chart" uri="{C3380CC4-5D6E-409C-BE32-E72D297353CC}">
              <c16:uniqueId val="{00000005-82FF-4222-BF6C-7037A10D993B}"/>
            </c:ext>
          </c:extLst>
        </c:ser>
        <c:ser>
          <c:idx val="7"/>
          <c:order val="7"/>
          <c:tx>
            <c:strRef>
              <c:f>'Tổng hợp'!$H$2</c:f>
              <c:strCache>
                <c:ptCount val="1"/>
                <c:pt idx="0">
                  <c:v>Phế phẩm cacbon tay chổi (RAY 2)</c:v>
                </c:pt>
              </c:strCache>
              <c:extLst xmlns:c15="http://schemas.microsoft.com/office/drawing/2012/chart"/>
            </c:strRef>
          </c:tx>
          <c:spPr>
            <a:solidFill>
              <a:schemeClr val="accent2">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extLst xmlns:c15="http://schemas.microsoft.com/office/drawing/2012/chart"/>
            </c:strRef>
          </c:cat>
          <c:val>
            <c:numRef>
              <c:f>'Tổng hợp'!$I$5:$I$23</c:f>
              <c:numCache>
                <c:formatCode>General</c:formatCode>
                <c:ptCount val="19"/>
                <c:pt idx="0">
                  <c:v>73</c:v>
                </c:pt>
                <c:pt idx="1">
                  <c:v>63</c:v>
                </c:pt>
                <c:pt idx="2">
                  <c:v>51</c:v>
                </c:pt>
                <c:pt idx="3">
                  <c:v>54</c:v>
                </c:pt>
                <c:pt idx="4">
                  <c:v>68</c:v>
                </c:pt>
                <c:pt idx="5">
                  <c:v>33</c:v>
                </c:pt>
                <c:pt idx="6">
                  <c:v>77</c:v>
                </c:pt>
                <c:pt idx="7">
                  <c:v>62</c:v>
                </c:pt>
                <c:pt idx="8">
                  <c:v>38</c:v>
                </c:pt>
                <c:pt idx="9">
                  <c:v>66</c:v>
                </c:pt>
                <c:pt idx="10">
                  <c:v>42</c:v>
                </c:pt>
                <c:pt idx="11">
                  <c:v>54</c:v>
                </c:pt>
                <c:pt idx="12">
                  <c:v>83</c:v>
                </c:pt>
                <c:pt idx="14">
                  <c:v>56</c:v>
                </c:pt>
                <c:pt idx="15">
                  <c:v>21</c:v>
                </c:pt>
                <c:pt idx="16">
                  <c:v>41</c:v>
                </c:pt>
                <c:pt idx="17">
                  <c:v>45</c:v>
                </c:pt>
                <c:pt idx="18">
                  <c:v>28</c:v>
                </c:pt>
              </c:numCache>
              <c:extLst xmlns:c15="http://schemas.microsoft.com/office/drawing/2012/chart"/>
            </c:numRef>
          </c:val>
          <c:extLst xmlns:c15="http://schemas.microsoft.com/office/drawing/2012/chart">
            <c:ext xmlns:c16="http://schemas.microsoft.com/office/drawing/2014/chart" uri="{C3380CC4-5D6E-409C-BE32-E72D297353CC}">
              <c16:uniqueId val="{00000007-82FF-4222-BF6C-7037A10D993B}"/>
            </c:ext>
          </c:extLst>
        </c:ser>
        <c:ser>
          <c:idx val="8"/>
          <c:order val="8"/>
          <c:spPr>
            <a:solidFill>
              <a:schemeClr val="accent3">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extLst>
            <c:ext xmlns:c16="http://schemas.microsoft.com/office/drawing/2014/chart" uri="{C3380CC4-5D6E-409C-BE32-E72D297353CC}">
              <c16:uniqueId val="{00000008-82FF-4222-BF6C-7037A10D993B}"/>
            </c:ext>
          </c:extLst>
        </c:ser>
        <c:ser>
          <c:idx val="9"/>
          <c:order val="9"/>
          <c:spPr>
            <a:solidFill>
              <a:schemeClr val="accent4">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extLst>
            <c:ext xmlns:c16="http://schemas.microsoft.com/office/drawing/2014/chart" uri="{C3380CC4-5D6E-409C-BE32-E72D297353CC}">
              <c16:uniqueId val="{00000009-82FF-4222-BF6C-7037A10D993B}"/>
            </c:ext>
          </c:extLst>
        </c:ser>
        <c:ser>
          <c:idx val="10"/>
          <c:order val="10"/>
          <c:spPr>
            <a:solidFill>
              <a:schemeClr val="accent5">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extLst>
            <c:ext xmlns:c16="http://schemas.microsoft.com/office/drawing/2014/chart" uri="{C3380CC4-5D6E-409C-BE32-E72D297353CC}">
              <c16:uniqueId val="{0000000A-82FF-4222-BF6C-7037A10D993B}"/>
            </c:ext>
          </c:extLst>
        </c:ser>
        <c:ser>
          <c:idx val="11"/>
          <c:order val="11"/>
          <c:spPr>
            <a:solidFill>
              <a:schemeClr val="accent6">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extLst>
            <c:ext xmlns:c16="http://schemas.microsoft.com/office/drawing/2014/chart" uri="{C3380CC4-5D6E-409C-BE32-E72D297353CC}">
              <c16:uniqueId val="{0000000B-82FF-4222-BF6C-7037A10D993B}"/>
            </c:ext>
          </c:extLst>
        </c:ser>
        <c:ser>
          <c:idx val="13"/>
          <c:order val="13"/>
          <c:tx>
            <c:strRef>
              <c:f>'Tổng hợp'!$N$2</c:f>
              <c:strCache>
                <c:ptCount val="1"/>
                <c:pt idx="0">
                  <c:v>Hàn phía chổi (RAY 3)</c:v>
                </c:pt>
              </c:strCache>
              <c:extLst xmlns:c15="http://schemas.microsoft.com/office/drawing/2012/chart"/>
            </c:strRef>
          </c:tx>
          <c:spPr>
            <a:solidFill>
              <a:schemeClr val="accent2">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extLst xmlns:c15="http://schemas.microsoft.com/office/drawing/2012/chart"/>
            </c:strRef>
          </c:cat>
          <c:val>
            <c:numRef>
              <c:f>'Tổng hợp'!$O$5:$O$23</c:f>
              <c:numCache>
                <c:formatCode>General</c:formatCode>
                <c:ptCount val="19"/>
                <c:pt idx="0">
                  <c:v>62</c:v>
                </c:pt>
                <c:pt idx="1">
                  <c:v>62</c:v>
                </c:pt>
                <c:pt idx="2">
                  <c:v>101</c:v>
                </c:pt>
                <c:pt idx="3">
                  <c:v>93</c:v>
                </c:pt>
                <c:pt idx="4">
                  <c:v>101</c:v>
                </c:pt>
                <c:pt idx="5">
                  <c:v>62</c:v>
                </c:pt>
                <c:pt idx="6">
                  <c:v>108</c:v>
                </c:pt>
                <c:pt idx="7">
                  <c:v>90</c:v>
                </c:pt>
                <c:pt idx="8">
                  <c:v>129</c:v>
                </c:pt>
                <c:pt idx="9">
                  <c:v>76</c:v>
                </c:pt>
                <c:pt idx="10">
                  <c:v>158</c:v>
                </c:pt>
                <c:pt idx="11">
                  <c:v>114</c:v>
                </c:pt>
                <c:pt idx="12">
                  <c:v>129</c:v>
                </c:pt>
                <c:pt idx="14">
                  <c:v>104</c:v>
                </c:pt>
                <c:pt idx="15">
                  <c:v>157</c:v>
                </c:pt>
                <c:pt idx="16">
                  <c:v>341</c:v>
                </c:pt>
                <c:pt idx="17">
                  <c:v>143</c:v>
                </c:pt>
                <c:pt idx="18">
                  <c:v>135</c:v>
                </c:pt>
              </c:numCache>
              <c:extLst xmlns:c15="http://schemas.microsoft.com/office/drawing/2012/chart"/>
            </c:numRef>
          </c:val>
          <c:extLst xmlns:c15="http://schemas.microsoft.com/office/drawing/2012/chart">
            <c:ext xmlns:c16="http://schemas.microsoft.com/office/drawing/2014/chart" uri="{C3380CC4-5D6E-409C-BE32-E72D297353CC}">
              <c16:uniqueId val="{0000000D-82FF-4222-BF6C-7037A10D993B}"/>
            </c:ext>
          </c:extLst>
        </c:ser>
        <c:ser>
          <c:idx val="14"/>
          <c:order val="14"/>
          <c:spPr>
            <a:solidFill>
              <a:schemeClr val="accent3">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extLst>
            <c:ext xmlns:c16="http://schemas.microsoft.com/office/drawing/2014/chart" uri="{C3380CC4-5D6E-409C-BE32-E72D297353CC}">
              <c16:uniqueId val="{0000000E-82FF-4222-BF6C-7037A10D993B}"/>
            </c:ext>
          </c:extLst>
        </c:ser>
        <c:ser>
          <c:idx val="15"/>
          <c:order val="15"/>
          <c:spPr>
            <a:solidFill>
              <a:schemeClr val="accent4">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extLst>
            <c:ext xmlns:c16="http://schemas.microsoft.com/office/drawing/2014/chart" uri="{C3380CC4-5D6E-409C-BE32-E72D297353CC}">
              <c16:uniqueId val="{0000000F-82FF-4222-BF6C-7037A10D993B}"/>
            </c:ext>
          </c:extLst>
        </c:ser>
        <c:ser>
          <c:idx val="16"/>
          <c:order val="16"/>
          <c:spPr>
            <a:solidFill>
              <a:schemeClr val="accent5">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extLst>
            <c:ext xmlns:c16="http://schemas.microsoft.com/office/drawing/2014/chart" uri="{C3380CC4-5D6E-409C-BE32-E72D297353CC}">
              <c16:uniqueId val="{00000010-82FF-4222-BF6C-7037A10D993B}"/>
            </c:ext>
          </c:extLst>
        </c:ser>
        <c:ser>
          <c:idx val="17"/>
          <c:order val="17"/>
          <c:spPr>
            <a:solidFill>
              <a:schemeClr val="accent6">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extLst>
            <c:ext xmlns:c16="http://schemas.microsoft.com/office/drawing/2014/chart" uri="{C3380CC4-5D6E-409C-BE32-E72D297353CC}">
              <c16:uniqueId val="{00000011-82FF-4222-BF6C-7037A10D993B}"/>
            </c:ext>
          </c:extLst>
        </c:ser>
        <c:ser>
          <c:idx val="19"/>
          <c:order val="19"/>
          <c:tx>
            <c:strRef>
              <c:f>'Tổng hợp'!$T$2</c:f>
              <c:strCache>
                <c:ptCount val="1"/>
                <c:pt idx="0">
                  <c:v>Hàn phía chấu điện  (RAY 4)</c:v>
                </c:pt>
              </c:strCache>
              <c:extLst xmlns:c15="http://schemas.microsoft.com/office/drawing/2012/chart"/>
            </c:strRef>
          </c:tx>
          <c:spPr>
            <a:solidFill>
              <a:schemeClr val="accent2">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extLst xmlns:c15="http://schemas.microsoft.com/office/drawing/2012/chart"/>
            </c:strRef>
          </c:cat>
          <c:val>
            <c:numRef>
              <c:f>'Tổng hợp'!$U$5:$U$23</c:f>
              <c:numCache>
                <c:formatCode>General</c:formatCode>
                <c:ptCount val="19"/>
                <c:pt idx="0">
                  <c:v>131</c:v>
                </c:pt>
                <c:pt idx="1">
                  <c:v>39</c:v>
                </c:pt>
                <c:pt idx="2">
                  <c:v>81</c:v>
                </c:pt>
                <c:pt idx="3">
                  <c:v>103</c:v>
                </c:pt>
                <c:pt idx="4">
                  <c:v>317</c:v>
                </c:pt>
                <c:pt idx="5">
                  <c:v>53</c:v>
                </c:pt>
                <c:pt idx="6">
                  <c:v>88</c:v>
                </c:pt>
                <c:pt idx="7">
                  <c:v>84</c:v>
                </c:pt>
                <c:pt idx="8">
                  <c:v>93</c:v>
                </c:pt>
                <c:pt idx="9">
                  <c:v>83</c:v>
                </c:pt>
                <c:pt idx="10">
                  <c:v>79</c:v>
                </c:pt>
                <c:pt idx="11">
                  <c:v>45</c:v>
                </c:pt>
                <c:pt idx="12">
                  <c:v>211</c:v>
                </c:pt>
                <c:pt idx="14">
                  <c:v>111</c:v>
                </c:pt>
                <c:pt idx="15">
                  <c:v>75</c:v>
                </c:pt>
                <c:pt idx="16">
                  <c:v>334</c:v>
                </c:pt>
                <c:pt idx="17">
                  <c:v>194</c:v>
                </c:pt>
                <c:pt idx="18">
                  <c:v>79</c:v>
                </c:pt>
              </c:numCache>
              <c:extLst xmlns:c15="http://schemas.microsoft.com/office/drawing/2012/chart"/>
            </c:numRef>
          </c:val>
          <c:extLst xmlns:c15="http://schemas.microsoft.com/office/drawing/2012/chart">
            <c:ext xmlns:c16="http://schemas.microsoft.com/office/drawing/2014/chart" uri="{C3380CC4-5D6E-409C-BE32-E72D297353CC}">
              <c16:uniqueId val="{00000014-82FF-4222-BF6C-7037A10D993B}"/>
            </c:ext>
          </c:extLst>
        </c:ser>
        <c:ser>
          <c:idx val="20"/>
          <c:order val="20"/>
          <c:spPr>
            <a:solidFill>
              <a:schemeClr val="accent3">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extLst>
            <c:ext xmlns:c16="http://schemas.microsoft.com/office/drawing/2014/chart" uri="{C3380CC4-5D6E-409C-BE32-E72D297353CC}">
              <c16:uniqueId val="{00000015-82FF-4222-BF6C-7037A10D993B}"/>
            </c:ext>
          </c:extLst>
        </c:ser>
        <c:ser>
          <c:idx val="21"/>
          <c:order val="21"/>
          <c:spPr>
            <a:solidFill>
              <a:schemeClr val="accent4">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extLst>
            <c:ext xmlns:c16="http://schemas.microsoft.com/office/drawing/2014/chart" uri="{C3380CC4-5D6E-409C-BE32-E72D297353CC}">
              <c16:uniqueId val="{00000016-82FF-4222-BF6C-7037A10D993B}"/>
            </c:ext>
          </c:extLst>
        </c:ser>
        <c:ser>
          <c:idx val="22"/>
          <c:order val="22"/>
          <c:spPr>
            <a:solidFill>
              <a:schemeClr val="accent5">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extLst>
            <c:ext xmlns:c16="http://schemas.microsoft.com/office/drawing/2014/chart" uri="{C3380CC4-5D6E-409C-BE32-E72D297353CC}">
              <c16:uniqueId val="{00000017-82FF-4222-BF6C-7037A10D993B}"/>
            </c:ext>
          </c:extLst>
        </c:ser>
        <c:ser>
          <c:idx val="23"/>
          <c:order val="23"/>
          <c:spPr>
            <a:solidFill>
              <a:schemeClr val="accent6">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extLst>
            <c:ext xmlns:c16="http://schemas.microsoft.com/office/drawing/2014/chart" uri="{C3380CC4-5D6E-409C-BE32-E72D297353CC}">
              <c16:uniqueId val="{00000018-82FF-4222-BF6C-7037A10D993B}"/>
            </c:ext>
          </c:extLst>
        </c:ser>
        <c:ser>
          <c:idx val="25"/>
          <c:order val="25"/>
          <c:tx>
            <c:strRef>
              <c:f>'Tổng hợp'!$Z$2</c:f>
              <c:strCache>
                <c:ptCount val="1"/>
                <c:pt idx="0">
                  <c:v>Đế vỏ nhỏ (RAY 5)</c:v>
                </c:pt>
              </c:strCache>
              <c:extLst xmlns:c15="http://schemas.microsoft.com/office/drawing/2012/chart"/>
            </c:strRef>
          </c:tx>
          <c:spPr>
            <a:solidFill>
              <a:schemeClr val="accent2">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extLst xmlns:c15="http://schemas.microsoft.com/office/drawing/2012/chart"/>
            </c:strRef>
          </c:cat>
          <c:val>
            <c:numRef>
              <c:f>'Tổng hợp'!$AA$5:$AA$23</c:f>
              <c:numCache>
                <c:formatCode>General</c:formatCode>
                <c:ptCount val="19"/>
                <c:pt idx="0">
                  <c:v>39</c:v>
                </c:pt>
                <c:pt idx="1">
                  <c:v>46</c:v>
                </c:pt>
                <c:pt idx="2">
                  <c:v>73</c:v>
                </c:pt>
                <c:pt idx="3">
                  <c:v>73</c:v>
                </c:pt>
                <c:pt idx="4">
                  <c:v>15</c:v>
                </c:pt>
                <c:pt idx="5">
                  <c:v>42</c:v>
                </c:pt>
                <c:pt idx="6">
                  <c:v>58</c:v>
                </c:pt>
                <c:pt idx="7">
                  <c:v>103</c:v>
                </c:pt>
                <c:pt idx="8">
                  <c:v>141</c:v>
                </c:pt>
                <c:pt idx="9">
                  <c:v>246</c:v>
                </c:pt>
                <c:pt idx="10">
                  <c:v>211</c:v>
                </c:pt>
                <c:pt idx="11">
                  <c:v>90</c:v>
                </c:pt>
                <c:pt idx="12">
                  <c:v>102</c:v>
                </c:pt>
                <c:pt idx="14">
                  <c:v>31</c:v>
                </c:pt>
                <c:pt idx="15">
                  <c:v>141</c:v>
                </c:pt>
                <c:pt idx="16">
                  <c:v>255</c:v>
                </c:pt>
                <c:pt idx="17">
                  <c:v>56</c:v>
                </c:pt>
                <c:pt idx="18">
                  <c:v>66</c:v>
                </c:pt>
              </c:numCache>
              <c:extLst xmlns:c15="http://schemas.microsoft.com/office/drawing/2012/chart"/>
            </c:numRef>
          </c:val>
          <c:extLst xmlns:c15="http://schemas.microsoft.com/office/drawing/2012/chart">
            <c:ext xmlns:c16="http://schemas.microsoft.com/office/drawing/2014/chart" uri="{C3380CC4-5D6E-409C-BE32-E72D297353CC}">
              <c16:uniqueId val="{0000001A-82FF-4222-BF6C-7037A10D993B}"/>
            </c:ext>
          </c:extLst>
        </c:ser>
        <c:ser>
          <c:idx val="26"/>
          <c:order val="26"/>
          <c:spPr>
            <a:solidFill>
              <a:schemeClr val="accent3">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extLst>
            <c:ext xmlns:c16="http://schemas.microsoft.com/office/drawing/2014/chart" uri="{C3380CC4-5D6E-409C-BE32-E72D297353CC}">
              <c16:uniqueId val="{0000001B-82FF-4222-BF6C-7037A10D993B}"/>
            </c:ext>
          </c:extLst>
        </c:ser>
        <c:ser>
          <c:idx val="27"/>
          <c:order val="27"/>
          <c:spPr>
            <a:solidFill>
              <a:schemeClr val="accent4">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extLst>
            <c:ext xmlns:c16="http://schemas.microsoft.com/office/drawing/2014/chart" uri="{C3380CC4-5D6E-409C-BE32-E72D297353CC}">
              <c16:uniqueId val="{0000001C-82FF-4222-BF6C-7037A10D993B}"/>
            </c:ext>
          </c:extLst>
        </c:ser>
        <c:ser>
          <c:idx val="28"/>
          <c:order val="28"/>
          <c:spPr>
            <a:solidFill>
              <a:schemeClr val="accent5">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extLst>
            <c:ext xmlns:c16="http://schemas.microsoft.com/office/drawing/2014/chart" uri="{C3380CC4-5D6E-409C-BE32-E72D297353CC}">
              <c16:uniqueId val="{0000001D-82FF-4222-BF6C-7037A10D993B}"/>
            </c:ext>
          </c:extLst>
        </c:ser>
        <c:ser>
          <c:idx val="29"/>
          <c:order val="29"/>
          <c:tx>
            <c:strRef>
              <c:f>'Tổng hợp'!$Z$2</c:f>
              <c:strCache>
                <c:ptCount val="1"/>
                <c:pt idx="0">
                  <c:v>Đế vỏ nhỏ (RAY 5)</c:v>
                </c:pt>
              </c:strCache>
            </c:strRef>
          </c:tx>
          <c:spPr>
            <a:solidFill>
              <a:schemeClr val="accent6">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extLst>
            <c:ext xmlns:c16="http://schemas.microsoft.com/office/drawing/2014/chart" uri="{C3380CC4-5D6E-409C-BE32-E72D297353CC}">
              <c16:uniqueId val="{0000001E-82FF-4222-BF6C-7037A10D993B}"/>
            </c:ext>
          </c:extLst>
        </c:ser>
        <c:ser>
          <c:idx val="31"/>
          <c:order val="31"/>
          <c:tx>
            <c:strRef>
              <c:f>'Tổng hợp'!$AF$2</c:f>
              <c:strCache>
                <c:ptCount val="1"/>
                <c:pt idx="0">
                  <c:v>Phế phẩm tụ điện (RAY 6)</c:v>
                </c:pt>
              </c:strCache>
              <c:extLst xmlns:c15="http://schemas.microsoft.com/office/drawing/2012/chart"/>
            </c:strRef>
          </c:tx>
          <c:spPr>
            <a:solidFill>
              <a:schemeClr val="accent2">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extLst xmlns:c15="http://schemas.microsoft.com/office/drawing/2012/chart"/>
            </c:strRef>
          </c:cat>
          <c:val>
            <c:numRef>
              <c:f>'Tổng hợp'!$AG$5:$AG$23</c:f>
              <c:numCache>
                <c:formatCode>General</c:formatCode>
                <c:ptCount val="19"/>
                <c:pt idx="0">
                  <c:v>142</c:v>
                </c:pt>
                <c:pt idx="1">
                  <c:v>38</c:v>
                </c:pt>
                <c:pt idx="2">
                  <c:v>36</c:v>
                </c:pt>
                <c:pt idx="3">
                  <c:v>24</c:v>
                </c:pt>
                <c:pt idx="4">
                  <c:v>51</c:v>
                </c:pt>
                <c:pt idx="5">
                  <c:v>22</c:v>
                </c:pt>
                <c:pt idx="6">
                  <c:v>29</c:v>
                </c:pt>
                <c:pt idx="7">
                  <c:v>47</c:v>
                </c:pt>
                <c:pt idx="8">
                  <c:v>65</c:v>
                </c:pt>
                <c:pt idx="9">
                  <c:v>37</c:v>
                </c:pt>
                <c:pt idx="10">
                  <c:v>29</c:v>
                </c:pt>
                <c:pt idx="11">
                  <c:v>50</c:v>
                </c:pt>
                <c:pt idx="12">
                  <c:v>70</c:v>
                </c:pt>
                <c:pt idx="14">
                  <c:v>57</c:v>
                </c:pt>
                <c:pt idx="15">
                  <c:v>57</c:v>
                </c:pt>
                <c:pt idx="16">
                  <c:v>59</c:v>
                </c:pt>
                <c:pt idx="17">
                  <c:v>20</c:v>
                </c:pt>
                <c:pt idx="18">
                  <c:v>32</c:v>
                </c:pt>
              </c:numCache>
              <c:extLst xmlns:c15="http://schemas.microsoft.com/office/drawing/2012/chart"/>
            </c:numRef>
          </c:val>
          <c:extLst xmlns:c15="http://schemas.microsoft.com/office/drawing/2012/chart">
            <c:ext xmlns:c16="http://schemas.microsoft.com/office/drawing/2014/chart" uri="{C3380CC4-5D6E-409C-BE32-E72D297353CC}">
              <c16:uniqueId val="{00000020-82FF-4222-BF6C-7037A10D993B}"/>
            </c:ext>
          </c:extLst>
        </c:ser>
        <c:ser>
          <c:idx val="32"/>
          <c:order val="32"/>
          <c:spPr>
            <a:solidFill>
              <a:schemeClr val="accent3">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extLst>
            <c:ext xmlns:c16="http://schemas.microsoft.com/office/drawing/2014/chart" uri="{C3380CC4-5D6E-409C-BE32-E72D297353CC}">
              <c16:uniqueId val="{00000021-82FF-4222-BF6C-7037A10D993B}"/>
            </c:ext>
          </c:extLst>
        </c:ser>
        <c:ser>
          <c:idx val="33"/>
          <c:order val="33"/>
          <c:spPr>
            <a:solidFill>
              <a:schemeClr val="accent4">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extLst>
            <c:ext xmlns:c16="http://schemas.microsoft.com/office/drawing/2014/chart" uri="{C3380CC4-5D6E-409C-BE32-E72D297353CC}">
              <c16:uniqueId val="{00000022-82FF-4222-BF6C-7037A10D993B}"/>
            </c:ext>
          </c:extLst>
        </c:ser>
        <c:ser>
          <c:idx val="34"/>
          <c:order val="34"/>
          <c:spPr>
            <a:solidFill>
              <a:schemeClr val="accent5">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extLst>
            <c:ext xmlns:c16="http://schemas.microsoft.com/office/drawing/2014/chart" uri="{C3380CC4-5D6E-409C-BE32-E72D297353CC}">
              <c16:uniqueId val="{00000023-82FF-4222-BF6C-7037A10D993B}"/>
            </c:ext>
          </c:extLst>
        </c:ser>
        <c:ser>
          <c:idx val="35"/>
          <c:order val="35"/>
          <c:spPr>
            <a:solidFill>
              <a:schemeClr val="accent6">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extLst>
            <c:ext xmlns:c16="http://schemas.microsoft.com/office/drawing/2014/chart" uri="{C3380CC4-5D6E-409C-BE32-E72D297353CC}">
              <c16:uniqueId val="{00000024-82FF-4222-BF6C-7037A10D993B}"/>
            </c:ext>
          </c:extLst>
        </c:ser>
        <c:ser>
          <c:idx val="37"/>
          <c:order val="37"/>
          <c:tx>
            <c:strRef>
              <c:f>'Tổng hợp'!$AL$2</c:f>
              <c:strCache>
                <c:ptCount val="1"/>
                <c:pt idx="0">
                  <c:v>cong chấu điện (RAY 7)</c:v>
                </c:pt>
              </c:strCache>
              <c:extLst xmlns:c15="http://schemas.microsoft.com/office/drawing/2012/chart"/>
            </c:strRef>
          </c:tx>
          <c:spPr>
            <a:solidFill>
              <a:schemeClr val="accent2">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extLst xmlns:c15="http://schemas.microsoft.com/office/drawing/2012/chart"/>
            </c:strRef>
          </c:cat>
          <c:val>
            <c:numRef>
              <c:f>'Tổng hợp'!$AM$5:$AM$23</c:f>
              <c:numCache>
                <c:formatCode>General</c:formatCode>
                <c:ptCount val="19"/>
                <c:pt idx="0">
                  <c:v>0</c:v>
                </c:pt>
                <c:pt idx="1">
                  <c:v>0</c:v>
                </c:pt>
                <c:pt idx="2">
                  <c:v>0</c:v>
                </c:pt>
                <c:pt idx="3">
                  <c:v>0</c:v>
                </c:pt>
                <c:pt idx="4">
                  <c:v>0</c:v>
                </c:pt>
                <c:pt idx="5">
                  <c:v>0</c:v>
                </c:pt>
                <c:pt idx="6">
                  <c:v>0</c:v>
                </c:pt>
                <c:pt idx="7">
                  <c:v>0</c:v>
                </c:pt>
                <c:pt idx="8">
                  <c:v>0</c:v>
                </c:pt>
                <c:pt idx="9">
                  <c:v>0</c:v>
                </c:pt>
                <c:pt idx="10">
                  <c:v>0</c:v>
                </c:pt>
                <c:pt idx="11">
                  <c:v>0</c:v>
                </c:pt>
                <c:pt idx="12">
                  <c:v>0</c:v>
                </c:pt>
                <c:pt idx="14">
                  <c:v>2</c:v>
                </c:pt>
                <c:pt idx="15">
                  <c:v>0</c:v>
                </c:pt>
                <c:pt idx="16">
                  <c:v>1</c:v>
                </c:pt>
                <c:pt idx="17">
                  <c:v>1</c:v>
                </c:pt>
                <c:pt idx="18">
                  <c:v>1</c:v>
                </c:pt>
              </c:numCache>
              <c:extLst xmlns:c15="http://schemas.microsoft.com/office/drawing/2012/chart"/>
            </c:numRef>
          </c:val>
          <c:extLst xmlns:c15="http://schemas.microsoft.com/office/drawing/2012/chart">
            <c:ext xmlns:c16="http://schemas.microsoft.com/office/drawing/2014/chart" uri="{C3380CC4-5D6E-409C-BE32-E72D297353CC}">
              <c16:uniqueId val="{00000026-82FF-4222-BF6C-7037A10D993B}"/>
            </c:ext>
          </c:extLst>
        </c:ser>
        <c:ser>
          <c:idx val="38"/>
          <c:order val="38"/>
          <c:spPr>
            <a:solidFill>
              <a:schemeClr val="accent3">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extLst>
            <c:ext xmlns:c16="http://schemas.microsoft.com/office/drawing/2014/chart" uri="{C3380CC4-5D6E-409C-BE32-E72D297353CC}">
              <c16:uniqueId val="{00000027-82FF-4222-BF6C-7037A10D993B}"/>
            </c:ext>
          </c:extLst>
        </c:ser>
        <c:ser>
          <c:idx val="39"/>
          <c:order val="39"/>
          <c:spPr>
            <a:solidFill>
              <a:schemeClr val="accent4">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extLst>
            <c:ext xmlns:c16="http://schemas.microsoft.com/office/drawing/2014/chart" uri="{C3380CC4-5D6E-409C-BE32-E72D297353CC}">
              <c16:uniqueId val="{00000028-82FF-4222-BF6C-7037A10D993B}"/>
            </c:ext>
          </c:extLst>
        </c:ser>
        <c:ser>
          <c:idx val="40"/>
          <c:order val="40"/>
          <c:spPr>
            <a:solidFill>
              <a:schemeClr val="accent5">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extLst>
            <c:ext xmlns:c16="http://schemas.microsoft.com/office/drawing/2014/chart" uri="{C3380CC4-5D6E-409C-BE32-E72D297353CC}">
              <c16:uniqueId val="{00000029-82FF-4222-BF6C-7037A10D993B}"/>
            </c:ext>
          </c:extLst>
        </c:ser>
        <c:ser>
          <c:idx val="41"/>
          <c:order val="41"/>
          <c:spPr>
            <a:solidFill>
              <a:schemeClr val="accent6">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extLst>
            <c:ext xmlns:c16="http://schemas.microsoft.com/office/drawing/2014/chart" uri="{C3380CC4-5D6E-409C-BE32-E72D297353CC}">
              <c16:uniqueId val="{0000002A-82FF-4222-BF6C-7037A10D993B}"/>
            </c:ext>
          </c:extLst>
        </c:ser>
        <c:ser>
          <c:idx val="43"/>
          <c:order val="43"/>
          <c:tx>
            <c:strRef>
              <c:f>'Tổng hợp'!$AR$2</c:f>
              <c:strCache>
                <c:ptCount val="1"/>
                <c:pt idx="0">
                  <c:v>Bụi chì (RAY 8)</c:v>
                </c:pt>
              </c:strCache>
              <c:extLst xmlns:c15="http://schemas.microsoft.com/office/drawing/2012/chart"/>
            </c:strRef>
          </c:tx>
          <c:spPr>
            <a:solidFill>
              <a:schemeClr val="accent2">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extLst xmlns:c15="http://schemas.microsoft.com/office/drawing/2012/chart"/>
            </c:strRef>
          </c:cat>
          <c:val>
            <c:numRef>
              <c:f>'Tổng hợp'!$AS$5:$AS$23</c:f>
              <c:numCache>
                <c:formatCode>General</c:formatCode>
                <c:ptCount val="19"/>
                <c:pt idx="0">
                  <c:v>1140</c:v>
                </c:pt>
                <c:pt idx="1">
                  <c:v>400</c:v>
                </c:pt>
                <c:pt idx="2">
                  <c:v>741</c:v>
                </c:pt>
                <c:pt idx="3">
                  <c:v>554</c:v>
                </c:pt>
                <c:pt idx="4">
                  <c:v>873</c:v>
                </c:pt>
                <c:pt idx="5">
                  <c:v>1111</c:v>
                </c:pt>
                <c:pt idx="6">
                  <c:v>1003</c:v>
                </c:pt>
                <c:pt idx="7">
                  <c:v>529</c:v>
                </c:pt>
                <c:pt idx="8">
                  <c:v>581</c:v>
                </c:pt>
                <c:pt idx="9">
                  <c:v>640</c:v>
                </c:pt>
                <c:pt idx="10">
                  <c:v>1322</c:v>
                </c:pt>
                <c:pt idx="11">
                  <c:v>485</c:v>
                </c:pt>
                <c:pt idx="12">
                  <c:v>714</c:v>
                </c:pt>
                <c:pt idx="14">
                  <c:v>310</c:v>
                </c:pt>
                <c:pt idx="15">
                  <c:v>377</c:v>
                </c:pt>
                <c:pt idx="16">
                  <c:v>492</c:v>
                </c:pt>
                <c:pt idx="17">
                  <c:v>606</c:v>
                </c:pt>
                <c:pt idx="18">
                  <c:v>547</c:v>
                </c:pt>
              </c:numCache>
              <c:extLst xmlns:c15="http://schemas.microsoft.com/office/drawing/2012/chart"/>
            </c:numRef>
          </c:val>
          <c:extLst xmlns:c15="http://schemas.microsoft.com/office/drawing/2012/chart">
            <c:ext xmlns:c16="http://schemas.microsoft.com/office/drawing/2014/chart" uri="{C3380CC4-5D6E-409C-BE32-E72D297353CC}">
              <c16:uniqueId val="{0000002C-82FF-4222-BF6C-7037A10D993B}"/>
            </c:ext>
          </c:extLst>
        </c:ser>
        <c:ser>
          <c:idx val="44"/>
          <c:order val="44"/>
          <c:spPr>
            <a:solidFill>
              <a:schemeClr val="accent3">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extLst>
            <c:ext xmlns:c16="http://schemas.microsoft.com/office/drawing/2014/chart" uri="{C3380CC4-5D6E-409C-BE32-E72D297353CC}">
              <c16:uniqueId val="{0000002D-82FF-4222-BF6C-7037A10D993B}"/>
            </c:ext>
          </c:extLst>
        </c:ser>
        <c:ser>
          <c:idx val="45"/>
          <c:order val="45"/>
          <c:spPr>
            <a:solidFill>
              <a:schemeClr val="accent4">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extLst>
            <c:ext xmlns:c16="http://schemas.microsoft.com/office/drawing/2014/chart" uri="{C3380CC4-5D6E-409C-BE32-E72D297353CC}">
              <c16:uniqueId val="{0000002E-82FF-4222-BF6C-7037A10D993B}"/>
            </c:ext>
          </c:extLst>
        </c:ser>
        <c:ser>
          <c:idx val="46"/>
          <c:order val="46"/>
          <c:spPr>
            <a:solidFill>
              <a:schemeClr val="accent5">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extLst>
            <c:ext xmlns:c16="http://schemas.microsoft.com/office/drawing/2014/chart" uri="{C3380CC4-5D6E-409C-BE32-E72D297353CC}">
              <c16:uniqueId val="{0000002F-82FF-4222-BF6C-7037A10D993B}"/>
            </c:ext>
          </c:extLst>
        </c:ser>
        <c:ser>
          <c:idx val="47"/>
          <c:order val="47"/>
          <c:spPr>
            <a:solidFill>
              <a:schemeClr val="accent6">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extLst>
            <c:ext xmlns:c16="http://schemas.microsoft.com/office/drawing/2014/chart" uri="{C3380CC4-5D6E-409C-BE32-E72D297353CC}">
              <c16:uniqueId val="{00000030-82FF-4222-BF6C-7037A10D993B}"/>
            </c:ext>
          </c:extLst>
        </c:ser>
        <c:ser>
          <c:idx val="49"/>
          <c:order val="49"/>
          <c:tx>
            <c:strRef>
              <c:f>'Tổng hợp'!$AX$2</c:f>
              <c:strCache>
                <c:ptCount val="1"/>
                <c:pt idx="0">
                  <c:v>phế phẩm khác (RAY 9)</c:v>
                </c:pt>
              </c:strCache>
              <c:extLst xmlns:c15="http://schemas.microsoft.com/office/drawing/2012/chart"/>
            </c:strRef>
          </c:tx>
          <c:spPr>
            <a:solidFill>
              <a:schemeClr val="accent2">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extLst xmlns:c15="http://schemas.microsoft.com/office/drawing/2012/chart"/>
            </c:strRef>
          </c:cat>
          <c:val>
            <c:numRef>
              <c:f>'Tổng hợp'!$AY$5:$AY$23</c:f>
              <c:numCache>
                <c:formatCode>General</c:formatCode>
                <c:ptCount val="19"/>
                <c:pt idx="0">
                  <c:v>64</c:v>
                </c:pt>
                <c:pt idx="1">
                  <c:v>32</c:v>
                </c:pt>
                <c:pt idx="2">
                  <c:v>39</c:v>
                </c:pt>
                <c:pt idx="3">
                  <c:v>37</c:v>
                </c:pt>
                <c:pt idx="4">
                  <c:v>35</c:v>
                </c:pt>
                <c:pt idx="5">
                  <c:v>38</c:v>
                </c:pt>
                <c:pt idx="6">
                  <c:v>44</c:v>
                </c:pt>
                <c:pt idx="7">
                  <c:v>47</c:v>
                </c:pt>
                <c:pt idx="8">
                  <c:v>52</c:v>
                </c:pt>
                <c:pt idx="9">
                  <c:v>52</c:v>
                </c:pt>
                <c:pt idx="10">
                  <c:v>64</c:v>
                </c:pt>
                <c:pt idx="11">
                  <c:v>43</c:v>
                </c:pt>
                <c:pt idx="12">
                  <c:v>74</c:v>
                </c:pt>
                <c:pt idx="14">
                  <c:v>61</c:v>
                </c:pt>
                <c:pt idx="15">
                  <c:v>79</c:v>
                </c:pt>
                <c:pt idx="16">
                  <c:v>198</c:v>
                </c:pt>
                <c:pt idx="17">
                  <c:v>91</c:v>
                </c:pt>
                <c:pt idx="18">
                  <c:v>67</c:v>
                </c:pt>
              </c:numCache>
              <c:extLst xmlns:c15="http://schemas.microsoft.com/office/drawing/2012/chart"/>
            </c:numRef>
          </c:val>
          <c:extLst xmlns:c15="http://schemas.microsoft.com/office/drawing/2012/chart">
            <c:ext xmlns:c16="http://schemas.microsoft.com/office/drawing/2014/chart" uri="{C3380CC4-5D6E-409C-BE32-E72D297353CC}">
              <c16:uniqueId val="{00000032-82FF-4222-BF6C-7037A10D993B}"/>
            </c:ext>
          </c:extLst>
        </c:ser>
        <c:ser>
          <c:idx val="50"/>
          <c:order val="50"/>
          <c:spPr>
            <a:solidFill>
              <a:schemeClr val="accent3">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extLst>
            <c:ext xmlns:c16="http://schemas.microsoft.com/office/drawing/2014/chart" uri="{C3380CC4-5D6E-409C-BE32-E72D297353CC}">
              <c16:uniqueId val="{00000033-82FF-4222-BF6C-7037A10D993B}"/>
            </c:ext>
          </c:extLst>
        </c:ser>
        <c:ser>
          <c:idx val="51"/>
          <c:order val="51"/>
          <c:spPr>
            <a:solidFill>
              <a:schemeClr val="accent4">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extLst>
            <c:ext xmlns:c16="http://schemas.microsoft.com/office/drawing/2014/chart" uri="{C3380CC4-5D6E-409C-BE32-E72D297353CC}">
              <c16:uniqueId val="{00000034-82FF-4222-BF6C-7037A10D993B}"/>
            </c:ext>
          </c:extLst>
        </c:ser>
        <c:ser>
          <c:idx val="52"/>
          <c:order val="52"/>
          <c:spPr>
            <a:solidFill>
              <a:schemeClr val="accent5">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extLst>
            <c:ext xmlns:c16="http://schemas.microsoft.com/office/drawing/2014/chart" uri="{C3380CC4-5D6E-409C-BE32-E72D297353CC}">
              <c16:uniqueId val="{00000035-82FF-4222-BF6C-7037A10D993B}"/>
            </c:ext>
          </c:extLst>
        </c:ser>
        <c:ser>
          <c:idx val="53"/>
          <c:order val="53"/>
          <c:spPr>
            <a:solidFill>
              <a:schemeClr val="accent6">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extLst>
            <c:ext xmlns:c16="http://schemas.microsoft.com/office/drawing/2014/chart" uri="{C3380CC4-5D6E-409C-BE32-E72D297353CC}">
              <c16:uniqueId val="{00000036-82FF-4222-BF6C-7037A10D993B}"/>
            </c:ext>
          </c:extLst>
        </c:ser>
        <c:dLbls>
          <c:showLegendKey val="0"/>
          <c:showVal val="0"/>
          <c:showCatName val="0"/>
          <c:showSerName val="0"/>
          <c:showPercent val="0"/>
          <c:showBubbleSize val="0"/>
        </c:dLbls>
        <c:gapWidth val="150"/>
        <c:overlap val="100"/>
        <c:axId val="729349776"/>
        <c:axId val="729355024"/>
        <c:extLst>
          <c:ext xmlns:c15="http://schemas.microsoft.com/office/drawing/2012/chart" uri="{02D57815-91ED-43cb-92C2-25804820EDAC}">
            <c15:filteredBarSeries>
              <c15:ser>
                <c:idx val="0"/>
                <c:order val="0"/>
                <c:tx>
                  <c:strRef>
                    <c:extLst>
                      <c:ext uri="{02D57815-91ED-43cb-92C2-25804820EDAC}">
                        <c15:formulaRef>
                          <c15:sqref>'Tổng hợp'!$B$2</c15:sqref>
                        </c15:formulaRef>
                      </c:ext>
                    </c:extLst>
                    <c:strCache>
                      <c:ptCount val="1"/>
                      <c:pt idx="0">
                        <c:v>Phế phẩm cuộn cảm (RAY 1)</c:v>
                      </c:pt>
                    </c:strCache>
                  </c:strRef>
                </c:tx>
                <c:spPr>
                  <a:solidFill>
                    <a:schemeClr val="accent1"/>
                  </a:solidFill>
                  <a:ln>
                    <a:noFill/>
                  </a:ln>
                  <a:effectLst/>
                </c:spPr>
                <c:invertIfNegative val="0"/>
                <c:cat>
                  <c:strRef>
                    <c:extLst>
                      <c:ex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'Tổng hợp'!$B$5:$B$23</c15:sqref>
                        </c15:formulaRef>
                      </c:ext>
                    </c:extLst>
                    <c:numCache>
                      <c:formatCode>General</c:formatCode>
                      <c:ptCount val="19"/>
                      <c:pt idx="0">
                        <c:v>9</c:v>
                      </c:pt>
                      <c:pt idx="1">
                        <c:v>10</c:v>
                      </c:pt>
                      <c:pt idx="2">
                        <c:v>7</c:v>
                      </c:pt>
                      <c:pt idx="3">
                        <c:v>10</c:v>
                      </c:pt>
                      <c:pt idx="4">
                        <c:v>11</c:v>
                      </c:pt>
                      <c:pt idx="5">
                        <c:v>15</c:v>
                      </c:pt>
                      <c:pt idx="6">
                        <c:v>19</c:v>
                      </c:pt>
                      <c:pt idx="7">
                        <c:v>22</c:v>
                      </c:pt>
                      <c:pt idx="8">
                        <c:v>4</c:v>
                      </c:pt>
                      <c:pt idx="9">
                        <c:v>3</c:v>
                      </c:pt>
                      <c:pt idx="10">
                        <c:v>0</c:v>
                      </c:pt>
                      <c:pt idx="11">
                        <c:v>9</c:v>
                      </c:pt>
                      <c:pt idx="12">
                        <c:v>2</c:v>
                      </c:pt>
                      <c:pt idx="14">
                        <c:v>4</c:v>
                      </c:pt>
                      <c:pt idx="15">
                        <c:v>2</c:v>
                      </c:pt>
                      <c:pt idx="16">
                        <c:v>1</c:v>
                      </c:pt>
                      <c:pt idx="17">
                        <c:v>0</c:v>
                      </c:pt>
                      <c:pt idx="18">
                        <c:v>0</c:v>
                      </c:pt>
                    </c:numCache>
                  </c:numRef>
                </c:val>
                <c:extLst>
                  <c:ext xmlns:c16="http://schemas.microsoft.com/office/drawing/2014/chart" uri="{C3380CC4-5D6E-409C-BE32-E72D297353CC}">
                    <c16:uniqueId val="{00000000-82FF-4222-BF6C-7037A10D993B}"/>
                  </c:ext>
                </c:extLst>
              </c15:ser>
            </c15:filteredBarSeries>
            <c15:filteredBarSeries>
              <c15:ser>
                <c:idx val="6"/>
                <c:order val="6"/>
                <c:tx>
                  <c:strRef>
                    <c:extLst xmlns:c15="http://schemas.microsoft.com/office/drawing/2012/chart">
                      <c:ext xmlns:c15="http://schemas.microsoft.com/office/drawing/2012/chart" uri="{02D57815-91ED-43cb-92C2-25804820EDAC}">
                        <c15:formulaRef>
                          <c15:sqref>'Tổng hợp'!$H$2</c15:sqref>
                        </c15:formulaRef>
                      </c:ext>
                    </c:extLst>
                    <c:strCache>
                      <c:ptCount val="1"/>
                      <c:pt idx="0">
                        <c:v>Phế phẩm cacbon tay chổi (RAY 2)</c:v>
                      </c:pt>
                    </c:strCache>
                  </c:strRef>
                </c:tx>
                <c:spPr>
                  <a:solidFill>
                    <a:schemeClr val="accent1">
                      <a:lumMod val="6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hợp'!$H$5:$H$23</c15:sqref>
                        </c15:formulaRef>
                      </c:ext>
                    </c:extLst>
                    <c:numCache>
                      <c:formatCode>General</c:formatCode>
                      <c:ptCount val="19"/>
                      <c:pt idx="0">
                        <c:v>41</c:v>
                      </c:pt>
                      <c:pt idx="1">
                        <c:v>40</c:v>
                      </c:pt>
                      <c:pt idx="2">
                        <c:v>33</c:v>
                      </c:pt>
                      <c:pt idx="3">
                        <c:v>34</c:v>
                      </c:pt>
                      <c:pt idx="4">
                        <c:v>35</c:v>
                      </c:pt>
                      <c:pt idx="5">
                        <c:v>26</c:v>
                      </c:pt>
                      <c:pt idx="6">
                        <c:v>37</c:v>
                      </c:pt>
                      <c:pt idx="7">
                        <c:v>34</c:v>
                      </c:pt>
                      <c:pt idx="8">
                        <c:v>31</c:v>
                      </c:pt>
                      <c:pt idx="9">
                        <c:v>32</c:v>
                      </c:pt>
                      <c:pt idx="10">
                        <c:v>25</c:v>
                      </c:pt>
                      <c:pt idx="11">
                        <c:v>29</c:v>
                      </c:pt>
                      <c:pt idx="12">
                        <c:v>96</c:v>
                      </c:pt>
                      <c:pt idx="14">
                        <c:v>18</c:v>
                      </c:pt>
                      <c:pt idx="15">
                        <c:v>7</c:v>
                      </c:pt>
                      <c:pt idx="16">
                        <c:v>11</c:v>
                      </c:pt>
                      <c:pt idx="17">
                        <c:v>8</c:v>
                      </c:pt>
                      <c:pt idx="18">
                        <c:v>34</c:v>
                      </c:pt>
                    </c:numCache>
                  </c:numRef>
                </c:val>
                <c:extLst xmlns:c15="http://schemas.microsoft.com/office/drawing/2012/chart">
                  <c:ext xmlns:c16="http://schemas.microsoft.com/office/drawing/2014/chart" uri="{C3380CC4-5D6E-409C-BE32-E72D297353CC}">
                    <c16:uniqueId val="{00000006-82FF-4222-BF6C-7037A10D993B}"/>
                  </c:ext>
                </c:extLst>
              </c15:ser>
            </c15:filteredBarSeries>
            <c15:filteredBarSeries>
              <c15:ser>
                <c:idx val="12"/>
                <c:order val="12"/>
                <c:tx>
                  <c:strRef>
                    <c:extLst xmlns:c15="http://schemas.microsoft.com/office/drawing/2012/chart">
                      <c:ext xmlns:c15="http://schemas.microsoft.com/office/drawing/2012/chart" uri="{02D57815-91ED-43cb-92C2-25804820EDAC}">
                        <c15:formulaRef>
                          <c15:sqref>'Tổng hợp'!$N$2</c15:sqref>
                        </c15:formulaRef>
                      </c:ext>
                    </c:extLst>
                    <c:strCache>
                      <c:ptCount val="1"/>
                      <c:pt idx="0">
                        <c:v>Hàn phía chổi (RAY 3)</c:v>
                      </c:pt>
                    </c:strCache>
                  </c:strRef>
                </c:tx>
                <c:spPr>
                  <a:solidFill>
                    <a:schemeClr val="accent1">
                      <a:lumMod val="80000"/>
                      <a:lumOff val="2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hợp'!$N$5:$N$23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extLst xmlns:c15="http://schemas.microsoft.com/office/drawing/2012/chart">
                  <c:ext xmlns:c16="http://schemas.microsoft.com/office/drawing/2014/chart" uri="{C3380CC4-5D6E-409C-BE32-E72D297353CC}">
                    <c16:uniqueId val="{0000000C-82FF-4222-BF6C-7037A10D993B}"/>
                  </c:ext>
                </c:extLst>
              </c15:ser>
            </c15:filteredBarSeries>
            <c15:filteredBarSeries>
              <c15:ser>
                <c:idx val="18"/>
                <c:order val="18"/>
                <c:tx>
                  <c:strRef>
                    <c:extLst xmlns:c15="http://schemas.microsoft.com/office/drawing/2012/chart">
                      <c:ext xmlns:c15="http://schemas.microsoft.com/office/drawing/2012/chart" uri="{02D57815-91ED-43cb-92C2-25804820EDAC}">
                        <c15:formulaRef>
                          <c15:sqref>'Tổng hợp'!$T$2</c15:sqref>
                        </c15:formulaRef>
                      </c:ext>
                    </c:extLst>
                    <c:strCache>
                      <c:ptCount val="1"/>
                      <c:pt idx="0">
                        <c:v>Hàn phía chấu điện  (RAY 4)</c:v>
                      </c:pt>
                    </c:strCache>
                  </c:strRef>
                </c:tx>
                <c:spPr>
                  <a:solidFill>
                    <a:schemeClr val="accent1">
                      <a:lumMod val="8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hợp'!$T$5:$T$23</c15:sqref>
                        </c15:formulaRef>
                      </c:ext>
                    </c:extLst>
                    <c:numCache>
                      <c:formatCode>General</c:formatCode>
                      <c:ptCount val="19"/>
                      <c:pt idx="0">
                        <c:v>34</c:v>
                      </c:pt>
                      <c:pt idx="1">
                        <c:v>20</c:v>
                      </c:pt>
                      <c:pt idx="2">
                        <c:v>20</c:v>
                      </c:pt>
                      <c:pt idx="3">
                        <c:v>36</c:v>
                      </c:pt>
                      <c:pt idx="4">
                        <c:v>35</c:v>
                      </c:pt>
                      <c:pt idx="5">
                        <c:v>37</c:v>
                      </c:pt>
                      <c:pt idx="6">
                        <c:v>35</c:v>
                      </c:pt>
                      <c:pt idx="7">
                        <c:v>44</c:v>
                      </c:pt>
                      <c:pt idx="8">
                        <c:v>28</c:v>
                      </c:pt>
                      <c:pt idx="9">
                        <c:v>39</c:v>
                      </c:pt>
                      <c:pt idx="10">
                        <c:v>41</c:v>
                      </c:pt>
                      <c:pt idx="11">
                        <c:v>25</c:v>
                      </c:pt>
                      <c:pt idx="12">
                        <c:v>55</c:v>
                      </c:pt>
                      <c:pt idx="14">
                        <c:v>0</c:v>
                      </c:pt>
                      <c:pt idx="15">
                        <c:v>0</c:v>
                      </c:pt>
                      <c:pt idx="16">
                        <c:v>0</c:v>
                      </c:pt>
                      <c:pt idx="17">
                        <c:v>2</c:v>
                      </c:pt>
                      <c:pt idx="18">
                        <c:v>4</c:v>
                      </c:pt>
                    </c:numCache>
                  </c:numRef>
                </c:val>
                <c:extLst xmlns:c15="http://schemas.microsoft.com/office/drawing/2012/chart">
                  <c:ext xmlns:c16="http://schemas.microsoft.com/office/drawing/2014/chart" uri="{C3380CC4-5D6E-409C-BE32-E72D297353CC}">
                    <c16:uniqueId val="{00000012-82FF-4222-BF6C-7037A10D993B}"/>
                  </c:ext>
                </c:extLst>
              </c15:ser>
            </c15:filteredBarSeries>
            <c15:filteredBarSeries>
              <c15:ser>
                <c:idx val="24"/>
                <c:order val="24"/>
                <c:tx>
                  <c:strRef>
                    <c:extLst xmlns:c15="http://schemas.microsoft.com/office/drawing/2012/chart">
                      <c:ext xmlns:c15="http://schemas.microsoft.com/office/drawing/2012/chart" uri="{02D57815-91ED-43cb-92C2-25804820EDAC}">
                        <c15:formulaRef>
                          <c15:sqref>'Tổng hợp'!$Z$2</c15:sqref>
                        </c15:formulaRef>
                      </c:ext>
                    </c:extLst>
                    <c:strCache>
                      <c:ptCount val="1"/>
                      <c:pt idx="0">
                        <c:v>Đế vỏ nhỏ (RAY 5)</c:v>
                      </c:pt>
                    </c:strCache>
                  </c:strRef>
                </c:tx>
                <c:spPr>
                  <a:solidFill>
                    <a:schemeClr val="accent1">
                      <a:lumMod val="60000"/>
                      <a:lumOff val="4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hợp'!$Z$5:$Z$23</c15:sqref>
                        </c15:formulaRef>
                      </c:ext>
                    </c:extLst>
                    <c:numCache>
                      <c:formatCode>General</c:formatCode>
                      <c:ptCount val="19"/>
                      <c:pt idx="0">
                        <c:v>18</c:v>
                      </c:pt>
                      <c:pt idx="1">
                        <c:v>36</c:v>
                      </c:pt>
                      <c:pt idx="2">
                        <c:v>37</c:v>
                      </c:pt>
                      <c:pt idx="3">
                        <c:v>28</c:v>
                      </c:pt>
                      <c:pt idx="4">
                        <c:v>42</c:v>
                      </c:pt>
                      <c:pt idx="5">
                        <c:v>36</c:v>
                      </c:pt>
                      <c:pt idx="6">
                        <c:v>29</c:v>
                      </c:pt>
                      <c:pt idx="7">
                        <c:v>34</c:v>
                      </c:pt>
                      <c:pt idx="8">
                        <c:v>62</c:v>
                      </c:pt>
                      <c:pt idx="9">
                        <c:v>72</c:v>
                      </c:pt>
                      <c:pt idx="10">
                        <c:v>130</c:v>
                      </c:pt>
                      <c:pt idx="11">
                        <c:v>19</c:v>
                      </c:pt>
                      <c:pt idx="12">
                        <c:v>75</c:v>
                      </c:pt>
                      <c:pt idx="14">
                        <c:v>11</c:v>
                      </c:pt>
                      <c:pt idx="15">
                        <c:v>8</c:v>
                      </c:pt>
                      <c:pt idx="16">
                        <c:v>17</c:v>
                      </c:pt>
                      <c:pt idx="17">
                        <c:v>2</c:v>
                      </c:pt>
                      <c:pt idx="18">
                        <c:v>18</c:v>
                      </c:pt>
                    </c:numCache>
                  </c:numRef>
                </c:val>
                <c:extLst xmlns:c15="http://schemas.microsoft.com/office/drawing/2012/chart">
                  <c:ext xmlns:c16="http://schemas.microsoft.com/office/drawing/2014/chart" uri="{C3380CC4-5D6E-409C-BE32-E72D297353CC}">
                    <c16:uniqueId val="{00000019-82FF-4222-BF6C-7037A10D993B}"/>
                  </c:ext>
                </c:extLst>
              </c15:ser>
            </c15:filteredBarSeries>
            <c15:filteredBarSeries>
              <c15:ser>
                <c:idx val="30"/>
                <c:order val="30"/>
                <c:tx>
                  <c:strRef>
                    <c:extLst xmlns:c15="http://schemas.microsoft.com/office/drawing/2012/chart">
                      <c:ext xmlns:c15="http://schemas.microsoft.com/office/drawing/2012/chart" uri="{02D57815-91ED-43cb-92C2-25804820EDAC}">
                        <c15:formulaRef>
                          <c15:sqref>'Tổng hợp'!$AF$2</c15:sqref>
                        </c15:formulaRef>
                      </c:ext>
                    </c:extLst>
                    <c:strCache>
                      <c:ptCount val="1"/>
                      <c:pt idx="0">
                        <c:v>Phế phẩm tụ điện (RAY 6)</c:v>
                      </c:pt>
                    </c:strCache>
                  </c:strRef>
                </c:tx>
                <c:spPr>
                  <a:solidFill>
                    <a:schemeClr val="accent1">
                      <a:lumMod val="5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hợp'!$AF$5:$AF$23</c15:sqref>
                        </c15:formulaRef>
                      </c:ext>
                    </c:extLst>
                    <c:numCache>
                      <c:formatCode>General</c:formatCode>
                      <c:ptCount val="19"/>
                      <c:pt idx="0">
                        <c:v>25</c:v>
                      </c:pt>
                      <c:pt idx="1">
                        <c:v>15</c:v>
                      </c:pt>
                      <c:pt idx="2">
                        <c:v>13</c:v>
                      </c:pt>
                      <c:pt idx="3">
                        <c:v>3</c:v>
                      </c:pt>
                      <c:pt idx="4">
                        <c:v>3</c:v>
                      </c:pt>
                      <c:pt idx="5">
                        <c:v>1</c:v>
                      </c:pt>
                      <c:pt idx="6">
                        <c:v>10</c:v>
                      </c:pt>
                      <c:pt idx="7">
                        <c:v>5</c:v>
                      </c:pt>
                      <c:pt idx="8">
                        <c:v>5</c:v>
                      </c:pt>
                      <c:pt idx="9">
                        <c:v>7</c:v>
                      </c:pt>
                      <c:pt idx="10">
                        <c:v>8</c:v>
                      </c:pt>
                      <c:pt idx="11">
                        <c:v>54</c:v>
                      </c:pt>
                      <c:pt idx="12">
                        <c:v>4</c:v>
                      </c:pt>
                      <c:pt idx="14">
                        <c:v>0</c:v>
                      </c:pt>
                      <c:pt idx="15">
                        <c:v>0</c:v>
                      </c:pt>
                      <c:pt idx="16">
                        <c:v>4</c:v>
                      </c:pt>
                      <c:pt idx="17">
                        <c:v>7</c:v>
                      </c:pt>
                      <c:pt idx="18">
                        <c:v>10</c:v>
                      </c:pt>
                    </c:numCache>
                  </c:numRef>
                </c:val>
                <c:extLst xmlns:c15="http://schemas.microsoft.com/office/drawing/2012/chart">
                  <c:ext xmlns:c16="http://schemas.microsoft.com/office/drawing/2014/chart" uri="{C3380CC4-5D6E-409C-BE32-E72D297353CC}">
                    <c16:uniqueId val="{0000001F-82FF-4222-BF6C-7037A10D993B}"/>
                  </c:ext>
                </c:extLst>
              </c15:ser>
            </c15:filteredBarSeries>
            <c15:filteredBarSeries>
              <c15:ser>
                <c:idx val="36"/>
                <c:order val="36"/>
                <c:tx>
                  <c:strRef>
                    <c:extLst xmlns:c15="http://schemas.microsoft.com/office/drawing/2012/chart">
                      <c:ext xmlns:c15="http://schemas.microsoft.com/office/drawing/2012/chart" uri="{02D57815-91ED-43cb-92C2-25804820EDAC}">
                        <c15:formulaRef>
                          <c15:sqref>'Tổng hợp'!$AL$2</c15:sqref>
                        </c15:formulaRef>
                      </c:ext>
                    </c:extLst>
                    <c:strCache>
                      <c:ptCount val="1"/>
                      <c:pt idx="0">
                        <c:v>cong chấu điện (RAY 7)</c:v>
                      </c:pt>
                    </c:strCache>
                  </c:strRef>
                </c:tx>
                <c:spPr>
                  <a:solidFill>
                    <a:schemeClr val="accent1">
                      <a:lumMod val="70000"/>
                      <a:lumOff val="3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hợp'!$AL$5:$AL$23</c15:sqref>
                        </c15:formulaRef>
                      </c:ext>
                    </c:extLst>
                    <c:numCache>
                      <c:formatCode>General</c:formatCode>
                      <c:ptCount val="19"/>
                      <c:pt idx="0">
                        <c:v>0</c:v>
                      </c:pt>
                      <c:pt idx="1">
                        <c:v>0</c:v>
                      </c:pt>
                      <c:pt idx="2">
                        <c:v>0</c:v>
                      </c:pt>
                      <c:pt idx="3">
                        <c:v>0</c:v>
                      </c:pt>
                      <c:pt idx="4">
                        <c:v>0</c:v>
                      </c:pt>
                      <c:pt idx="5">
                        <c:v>0</c:v>
                      </c:pt>
                      <c:pt idx="6">
                        <c:v>0</c:v>
                      </c:pt>
                      <c:pt idx="7">
                        <c:v>0</c:v>
                      </c:pt>
                      <c:pt idx="8">
                        <c:v>0</c:v>
                      </c:pt>
                      <c:pt idx="9">
                        <c:v>0</c:v>
                      </c:pt>
                      <c:pt idx="10">
                        <c:v>0</c:v>
                      </c:pt>
                      <c:pt idx="11">
                        <c:v>0</c:v>
                      </c:pt>
                      <c:pt idx="12">
                        <c:v>0</c:v>
                      </c:pt>
                      <c:pt idx="14">
                        <c:v>0</c:v>
                      </c:pt>
                      <c:pt idx="15">
                        <c:v>0</c:v>
                      </c:pt>
                      <c:pt idx="16">
                        <c:v>2</c:v>
                      </c:pt>
                      <c:pt idx="17">
                        <c:v>0</c:v>
                      </c:pt>
                      <c:pt idx="18">
                        <c:v>1</c:v>
                      </c:pt>
                    </c:numCache>
                  </c:numRef>
                </c:val>
                <c:extLst xmlns:c15="http://schemas.microsoft.com/office/drawing/2012/chart">
                  <c:ext xmlns:c16="http://schemas.microsoft.com/office/drawing/2014/chart" uri="{C3380CC4-5D6E-409C-BE32-E72D297353CC}">
                    <c16:uniqueId val="{00000025-82FF-4222-BF6C-7037A10D993B}"/>
                  </c:ext>
                </c:extLst>
              </c15:ser>
            </c15:filteredBarSeries>
            <c15:filteredBarSeries>
              <c15:ser>
                <c:idx val="42"/>
                <c:order val="42"/>
                <c:tx>
                  <c:strRef>
                    <c:extLst xmlns:c15="http://schemas.microsoft.com/office/drawing/2012/chart">
                      <c:ext xmlns:c15="http://schemas.microsoft.com/office/drawing/2012/chart" uri="{02D57815-91ED-43cb-92C2-25804820EDAC}">
                        <c15:formulaRef>
                          <c15:sqref>'Tổng hợp'!$AR$2</c15:sqref>
                        </c15:formulaRef>
                      </c:ext>
                    </c:extLst>
                    <c:strCache>
                      <c:ptCount val="1"/>
                      <c:pt idx="0">
                        <c:v>Bụi chì (RAY 8)</c:v>
                      </c:pt>
                    </c:strCache>
                  </c:strRef>
                </c:tx>
                <c:spPr>
                  <a:solidFill>
                    <a:schemeClr val="accent1">
                      <a:lumMod val="7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hợp'!$AR$5:$AR$23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extLst xmlns:c15="http://schemas.microsoft.com/office/drawing/2012/chart">
                  <c:ext xmlns:c16="http://schemas.microsoft.com/office/drawing/2014/chart" uri="{C3380CC4-5D6E-409C-BE32-E72D297353CC}">
                    <c16:uniqueId val="{0000002B-82FF-4222-BF6C-7037A10D993B}"/>
                  </c:ext>
                </c:extLst>
              </c15:ser>
            </c15:filteredBarSeries>
            <c15:filteredBarSeries>
              <c15:ser>
                <c:idx val="48"/>
                <c:order val="48"/>
                <c:tx>
                  <c:strRef>
                    <c:extLst xmlns:c15="http://schemas.microsoft.com/office/drawing/2012/chart">
                      <c:ext xmlns:c15="http://schemas.microsoft.com/office/drawing/2012/chart" uri="{02D57815-91ED-43cb-92C2-25804820EDAC}">
                        <c15:formulaRef>
                          <c15:sqref>'Tổng hợp'!$AX$2</c15:sqref>
                        </c15:formulaRef>
                      </c:ext>
                    </c:extLst>
                    <c:strCache>
                      <c:ptCount val="1"/>
                      <c:pt idx="0">
                        <c:v>phế phẩm khác (RAY 9)</c:v>
                      </c:pt>
                    </c:strCache>
                  </c:strRef>
                </c:tx>
                <c:spPr>
                  <a:solidFill>
                    <a:schemeClr val="accent1">
                      <a:lumMod val="50000"/>
                      <a:lumOff val="50000"/>
                    </a:schemeClr>
                  </a:solidFill>
                  <a:ln>
                    <a:noFill/>
                  </a:ln>
                  <a:effectLst/>
                </c:spPr>
                <c:invertIfNegative val="0"/>
                <c:cat>
                  <c:strRef>
                    <c:extLst xmlns:c15="http://schemas.microsoft.com/office/drawing/2012/chart">
                      <c:ext xmlns:c15="http://schemas.microsoft.com/office/drawing/2012/chart" uri="{02D57815-91ED-43cb-92C2-25804820EDAC}">
                        <c15:formulaRef>
                          <c15:sqref>'Tổng hợp'!$A$5:$A$23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'Tổng hợp'!$AX$5:$AX$23</c15:sqref>
                        </c15:formulaRef>
                      </c:ext>
                    </c:extLst>
                    <c:numCache>
                      <c:formatCode>General</c:formatCode>
                      <c:ptCount val="19"/>
                      <c:pt idx="0">
                        <c:v>18</c:v>
                      </c:pt>
                      <c:pt idx="1">
                        <c:v>16</c:v>
                      </c:pt>
                      <c:pt idx="2">
                        <c:v>18</c:v>
                      </c:pt>
                      <c:pt idx="3">
                        <c:v>39</c:v>
                      </c:pt>
                      <c:pt idx="4">
                        <c:v>40</c:v>
                      </c:pt>
                      <c:pt idx="5">
                        <c:v>26</c:v>
                      </c:pt>
                      <c:pt idx="6">
                        <c:v>28</c:v>
                      </c:pt>
                      <c:pt idx="7">
                        <c:v>22</c:v>
                      </c:pt>
                      <c:pt idx="8">
                        <c:v>35</c:v>
                      </c:pt>
                      <c:pt idx="9">
                        <c:v>29</c:v>
                      </c:pt>
                      <c:pt idx="10">
                        <c:v>54</c:v>
                      </c:pt>
                      <c:pt idx="11">
                        <c:v>0</c:v>
                      </c:pt>
                      <c:pt idx="12">
                        <c:v>29</c:v>
                      </c:pt>
                      <c:pt idx="14">
                        <c:v>0</c:v>
                      </c:pt>
                      <c:pt idx="15">
                        <c:v>0</c:v>
                      </c:pt>
                      <c:pt idx="16">
                        <c:v>0</c:v>
                      </c:pt>
                      <c:pt idx="17">
                        <c:v>0</c:v>
                      </c:pt>
                      <c:pt idx="18">
                        <c:v>0</c:v>
                      </c:pt>
                    </c:numCache>
                  </c:numRef>
                </c:val>
                <c:extLst xmlns:c15="http://schemas.microsoft.com/office/drawing/2012/chart">
                  <c:ext xmlns:c16="http://schemas.microsoft.com/office/drawing/2014/chart" uri="{C3380CC4-5D6E-409C-BE32-E72D297353CC}">
                    <c16:uniqueId val="{00000031-82FF-4222-BF6C-7037A10D993B}"/>
                  </c:ext>
                </c:extLst>
              </c15:ser>
            </c15:filteredBarSeries>
          </c:ext>
        </c:extLst>
      </c:barChart>
      <c:lineChart>
        <c:grouping val="standard"/>
        <c:varyColors val="0"/>
        <c:ser>
          <c:idx val="54"/>
          <c:order val="54"/>
          <c:tx>
            <c:strRef>
              <c:f>'Tổng hợp'!$BJ$3</c:f>
              <c:strCache>
                <c:ptCount val="1"/>
                <c:pt idx="0">
                  <c:v>SLSX</c:v>
                </c:pt>
              </c:strCache>
            </c:strRef>
          </c:tx>
          <c:spPr>
            <a:ln w="57150" cap="rnd">
              <a:solidFill>
                <a:schemeClr val="accent6">
                  <a:lumMod val="75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hợp'!$BJ$5:$BJ$23</c:f>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c:ext xmlns:c16="http://schemas.microsoft.com/office/drawing/2014/chart" uri="{C3380CC4-5D6E-409C-BE32-E72D297353CC}">
              <c16:uniqueId val="{00000001-C771-434E-AFB4-7037E397E32A}"/>
            </c:ext>
          </c:extLst>
        </c:ser>
        <c:dLbls>
          <c:showLegendKey val="0"/>
          <c:showVal val="0"/>
          <c:showCatName val="0"/>
          <c:showSerName val="0"/>
          <c:showPercent val="0"/>
          <c:showBubbleSize val="0"/>
        </c:dLbls>
        <c:marker val="1"/>
        <c:smooth val="0"/>
        <c:axId val="666192632"/>
        <c:axId val="666191648"/>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24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20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valAx>
        <c:axId val="66619164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666192632"/>
        <c:crosses val="max"/>
        <c:crossBetween val="between"/>
      </c:valAx>
      <c:catAx>
        <c:axId val="666192632"/>
        <c:scaling>
          <c:orientation val="minMax"/>
        </c:scaling>
        <c:delete val="1"/>
        <c:axPos val="b"/>
        <c:numFmt formatCode="General" sourceLinked="1"/>
        <c:majorTickMark val="out"/>
        <c:minorTickMark val="none"/>
        <c:tickLblPos val="nextTo"/>
        <c:crossAx val="66619164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r>
              <a:rPr lang="en-US" sz="2400" b="1"/>
              <a:t>TÌNH</a:t>
            </a:r>
            <a:r>
              <a:rPr lang="en-US" sz="2400" b="1" baseline="0"/>
              <a:t> TRẠNG KIỂM XUẤT CỦA THIẾT BỊ</a:t>
            </a:r>
            <a:endParaRPr lang="en-US" sz="2400" b="1"/>
          </a:p>
        </c:rich>
      </c:tx>
      <c:overlay val="0"/>
      <c:spPr>
        <a:noFill/>
        <a:ln>
          <a:noFill/>
        </a:ln>
        <a:effectLst/>
      </c:spPr>
      <c:txPr>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6.7218465588865309E-2"/>
          <c:y val="0.11820176970427537"/>
          <c:w val="0.90605400643803369"/>
          <c:h val="0.77548275789985954"/>
        </c:manualLayout>
      </c:layout>
      <c:barChart>
        <c:barDir val="col"/>
        <c:grouping val="clustered"/>
        <c:varyColors val="0"/>
        <c:ser>
          <c:idx val="0"/>
          <c:order val="0"/>
          <c:tx>
            <c:strRef>
              <c:f>'Tỉ lệ nhâm theo hạng mục'!$AN$3:$AN$4</c:f>
              <c:strCache>
                <c:ptCount val="2"/>
                <c:pt idx="0">
                  <c:v>SLSX</c:v>
                </c:pt>
                <c:pt idx="1">
                  <c:v>NG</c:v>
                </c:pt>
              </c:strCache>
            </c:strRef>
          </c:tx>
          <c:spPr>
            <a:solidFill>
              <a:schemeClr val="accent1"/>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mục'!$AN$5:$AN$23</c:f>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extLst>
            <c:ext xmlns:c16="http://schemas.microsoft.com/office/drawing/2014/chart" uri="{C3380CC4-5D6E-409C-BE32-E72D297353CC}">
              <c16:uniqueId val="{00000000-1EEF-4C85-9360-6289E858453E}"/>
            </c:ext>
          </c:extLst>
        </c:ser>
        <c:dLbls>
          <c:showLegendKey val="0"/>
          <c:showVal val="0"/>
          <c:showCatName val="0"/>
          <c:showSerName val="0"/>
          <c:showPercent val="0"/>
          <c:showBubbleSize val="0"/>
        </c:dLbls>
        <c:gapWidth val="219"/>
        <c:axId val="718536792"/>
        <c:axId val="718537120"/>
      </c:barChart>
      <c:lineChart>
        <c:grouping val="standard"/>
        <c:varyColors val="0"/>
        <c:ser>
          <c:idx val="1"/>
          <c:order val="1"/>
          <c:tx>
            <c:strRef>
              <c:f>'Tỉ lệ nhâm theo hạng mục'!$AO$3:$AO$4</c:f>
              <c:strCache>
                <c:ptCount val="2"/>
                <c:pt idx="0">
                  <c:v>Tỉ lệ kiểm nhầm</c:v>
                </c:pt>
                <c:pt idx="1">
                  <c:v>TP</c:v>
                </c:pt>
              </c:strCache>
            </c:strRef>
          </c:tx>
          <c:spPr>
            <a:ln w="57150" cap="rnd">
              <a:solidFill>
                <a:schemeClr val="accent2"/>
              </a:solidFill>
              <a:round/>
            </a:ln>
            <a:effectLst/>
          </c:spPr>
          <c:marker>
            <c:symbol val="none"/>
          </c:marker>
          <c:val>
            <c:numRef>
              <c:f>'Tỉ lệ nhâm theo hạng mục'!$AO$5:$AO$23</c:f>
              <c:numCache>
                <c:formatCode>0.00%</c:formatCode>
                <c:ptCount val="19"/>
                <c:pt idx="0">
                  <c:v>1.5571348718358221E-2</c:v>
                </c:pt>
                <c:pt idx="1">
                  <c:v>1.5339233038348082E-2</c:v>
                </c:pt>
                <c:pt idx="2">
                  <c:v>1.6512942576614103E-2</c:v>
                </c:pt>
                <c:pt idx="3">
                  <c:v>1.8149383386333668E-2</c:v>
                </c:pt>
                <c:pt idx="4">
                  <c:v>1.7185451031817241E-2</c:v>
                </c:pt>
                <c:pt idx="5">
                  <c:v>1.7925040738728953E-2</c:v>
                </c:pt>
                <c:pt idx="6">
                  <c:v>1.7036477296146185E-2</c:v>
                </c:pt>
                <c:pt idx="7">
                  <c:v>1.6572709366297629E-2</c:v>
                </c:pt>
                <c:pt idx="8">
                  <c:v>1.8270676691729323E-2</c:v>
                </c:pt>
                <c:pt idx="9">
                  <c:v>1.8707129494907503E-2</c:v>
                </c:pt>
                <c:pt idx="10">
                  <c:v>2.3955223880597017E-2</c:v>
                </c:pt>
                <c:pt idx="11">
                  <c:v>2.2648902821316614E-2</c:v>
                </c:pt>
                <c:pt idx="12">
                  <c:v>2.3582089552238807E-2</c:v>
                </c:pt>
                <c:pt idx="14">
                  <c:v>5.0962627406568517E-3</c:v>
                </c:pt>
                <c:pt idx="15">
                  <c:v>5.3911321377489276E-3</c:v>
                </c:pt>
                <c:pt idx="16">
                  <c:v>7.2769953051643197E-3</c:v>
                </c:pt>
                <c:pt idx="17">
                  <c:v>3.6024844720496892E-3</c:v>
                </c:pt>
                <c:pt idx="18">
                  <c:v>8.8235294117647058E-3</c:v>
                </c:pt>
              </c:numCache>
            </c:numRef>
          </c:val>
          <c:smooth val="0"/>
          <c:extLst>
            <c:ext xmlns:c16="http://schemas.microsoft.com/office/drawing/2014/chart" uri="{C3380CC4-5D6E-409C-BE32-E72D297353CC}">
              <c16:uniqueId val="{00000001-1EEF-4C85-9360-6289E858453E}"/>
            </c:ext>
          </c:extLst>
        </c:ser>
        <c:ser>
          <c:idx val="2"/>
          <c:order val="2"/>
          <c:tx>
            <c:strRef>
              <c:f>'Tỉ lệ nhâm theo hạng mục'!$AP$3:$AP$4</c:f>
              <c:strCache>
                <c:ptCount val="2"/>
                <c:pt idx="0">
                  <c:v>Tỉ lệ kiểm nhầm</c:v>
                </c:pt>
                <c:pt idx="1">
                  <c:v>CCSX</c:v>
                </c:pt>
              </c:strCache>
            </c:strRef>
          </c:tx>
          <c:spPr>
            <a:ln w="28575" cap="rnd">
              <a:solidFill>
                <a:schemeClr val="accent3"/>
              </a:solidFill>
              <a:round/>
            </a:ln>
            <a:effectLst/>
          </c:spPr>
          <c:marker>
            <c:symbol val="none"/>
          </c:marker>
          <c:val>
            <c:numRef>
              <c:f>'Tỉ lệ nhâm theo hạng mục'!$AP$5:$AP$23</c:f>
              <c:numCache>
                <c:formatCode>General</c:formatCode>
                <c:ptCount val="19"/>
                <c:pt idx="14" formatCode="0.00%">
                  <c:v>0</c:v>
                </c:pt>
                <c:pt idx="15" formatCode="0.00%">
                  <c:v>0</c:v>
                </c:pt>
                <c:pt idx="16" formatCode="0.00%">
                  <c:v>0</c:v>
                </c:pt>
                <c:pt idx="17" formatCode="0.00%">
                  <c:v>0</c:v>
                </c:pt>
                <c:pt idx="18" formatCode="0.00%">
                  <c:v>0</c:v>
                </c:pt>
              </c:numCache>
            </c:numRef>
          </c:val>
          <c:smooth val="0"/>
          <c:extLst>
            <c:ext xmlns:c16="http://schemas.microsoft.com/office/drawing/2014/chart" uri="{C3380CC4-5D6E-409C-BE32-E72D297353CC}">
              <c16:uniqueId val="{00000002-1EEF-4C85-9360-6289E858453E}"/>
            </c:ext>
          </c:extLst>
        </c:ser>
        <c:ser>
          <c:idx val="3"/>
          <c:order val="3"/>
          <c:tx>
            <c:strRef>
              <c:f>'Tỉ lệ nhâm theo hạng mục'!$AQ$3:$AQ$4</c:f>
              <c:strCache>
                <c:ptCount val="2"/>
                <c:pt idx="0">
                  <c:v>Phẩm công đoạn</c:v>
                </c:pt>
                <c:pt idx="1">
                  <c:v>TP</c:v>
                </c:pt>
              </c:strCache>
            </c:strRef>
          </c:tx>
          <c:spPr>
            <a:ln w="28575" cap="rnd">
              <a:solidFill>
                <a:schemeClr val="accent4"/>
              </a:solidFill>
              <a:round/>
            </a:ln>
            <a:effectLst/>
          </c:spPr>
          <c:marker>
            <c:symbol val="none"/>
          </c:marker>
          <c:val>
            <c:numRef>
              <c:f>'Tỉ lệ nhâm theo hạng mục'!$AQ$5:$AQ$23</c:f>
              <c:numCache>
                <c:formatCode>0.00%</c:formatCode>
                <c:ptCount val="19"/>
                <c:pt idx="0">
                  <c:v>1.243420004660083E-6</c:v>
                </c:pt>
                <c:pt idx="1">
                  <c:v>1.1312118759843718E-6</c:v>
                </c:pt>
                <c:pt idx="2">
                  <c:v>1.2282760024259226E-6</c:v>
                </c:pt>
                <c:pt idx="3">
                  <c:v>1.4076928089919857E-6</c:v>
                </c:pt>
                <c:pt idx="4">
                  <c:v>1.1861033219557761E-6</c:v>
                </c:pt>
                <c:pt idx="5">
                  <c:v>1.3909397640047298E-6</c:v>
                </c:pt>
                <c:pt idx="6">
                  <c:v>1.1703288655730015E-6</c:v>
                </c:pt>
                <c:pt idx="7">
                  <c:v>1.1256339989334802E-6</c:v>
                </c:pt>
                <c:pt idx="8">
                  <c:v>1.3737350896037087E-6</c:v>
                </c:pt>
                <c:pt idx="9">
                  <c:v>1.2961359034786603E-6</c:v>
                </c:pt>
                <c:pt idx="10">
                  <c:v>1.7877032746714189E-6</c:v>
                </c:pt>
                <c:pt idx="11">
                  <c:v>1.7749923841157223E-6</c:v>
                </c:pt>
                <c:pt idx="12">
                  <c:v>1.7598574292715528E-6</c:v>
                </c:pt>
                <c:pt idx="14">
                  <c:v>4.8096099855198671E-7</c:v>
                </c:pt>
                <c:pt idx="15">
                  <c:v>5.9314909646263922E-7</c:v>
                </c:pt>
                <c:pt idx="16">
                  <c:v>8.5410743018360547E-7</c:v>
                </c:pt>
                <c:pt idx="17">
                  <c:v>4.4751359901238383E-7</c:v>
                </c:pt>
                <c:pt idx="18">
                  <c:v>1.0380622837370245E-6</c:v>
                </c:pt>
              </c:numCache>
            </c:numRef>
          </c:val>
          <c:smooth val="0"/>
          <c:extLst>
            <c:ext xmlns:c16="http://schemas.microsoft.com/office/drawing/2014/chart" uri="{C3380CC4-5D6E-409C-BE32-E72D297353CC}">
              <c16:uniqueId val="{00000003-1EEF-4C85-9360-6289E858453E}"/>
            </c:ext>
          </c:extLst>
        </c:ser>
        <c:ser>
          <c:idx val="4"/>
          <c:order val="4"/>
          <c:tx>
            <c:strRef>
              <c:f>'Tỉ lệ nhâm theo hạng mục'!$AR$3:$AR$4</c:f>
              <c:strCache>
                <c:ptCount val="2"/>
                <c:pt idx="0">
                  <c:v>Phẩm công đoạn</c:v>
                </c:pt>
                <c:pt idx="1">
                  <c:v>CCSX</c:v>
                </c:pt>
              </c:strCache>
            </c:strRef>
          </c:tx>
          <c:spPr>
            <a:ln w="28575" cap="rnd">
              <a:solidFill>
                <a:schemeClr val="accent5"/>
              </a:solidFill>
              <a:round/>
            </a:ln>
            <a:effectLst/>
          </c:spPr>
          <c:marker>
            <c:symbol val="none"/>
          </c:marker>
          <c:val>
            <c:numRef>
              <c:f>'Tỉ lệ nhâm theo hạng mục'!$AR$5:$AR$23</c:f>
              <c:numCache>
                <c:formatCode>General</c:formatCode>
                <c:ptCount val="19"/>
                <c:pt idx="14" formatCode="0.00%">
                  <c:v>0</c:v>
                </c:pt>
                <c:pt idx="15" formatCode="0.00%">
                  <c:v>0</c:v>
                </c:pt>
                <c:pt idx="16" formatCode="0.00%">
                  <c:v>0</c:v>
                </c:pt>
                <c:pt idx="17" formatCode="0.00%">
                  <c:v>0</c:v>
                </c:pt>
                <c:pt idx="18" formatCode="0.00%">
                  <c:v>0</c:v>
                </c:pt>
              </c:numCache>
            </c:numRef>
          </c:val>
          <c:smooth val="0"/>
          <c:extLst>
            <c:ext xmlns:c16="http://schemas.microsoft.com/office/drawing/2014/chart" uri="{C3380CC4-5D6E-409C-BE32-E72D297353CC}">
              <c16:uniqueId val="{00000004-1EEF-4C85-9360-6289E858453E}"/>
            </c:ext>
          </c:extLst>
        </c:ser>
        <c:dLbls>
          <c:showLegendKey val="0"/>
          <c:showVal val="0"/>
          <c:showCatName val="0"/>
          <c:showSerName val="0"/>
          <c:showPercent val="0"/>
          <c:showBubbleSize val="0"/>
        </c:dLbls>
        <c:marker val="1"/>
        <c:smooth val="0"/>
        <c:axId val="710604232"/>
        <c:axId val="710605544"/>
      </c:lineChart>
      <c:catAx>
        <c:axId val="710604232"/>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0605544"/>
        <c:crosses val="autoZero"/>
        <c:auto val="1"/>
        <c:lblAlgn val="ctr"/>
        <c:lblOffset val="100"/>
        <c:noMultiLvlLbl val="0"/>
      </c:catAx>
      <c:valAx>
        <c:axId val="71060554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mn-lt"/>
                <a:ea typeface="+mn-ea"/>
                <a:cs typeface="+mn-cs"/>
              </a:defRPr>
            </a:pPr>
            <a:endParaRPr lang="en-US"/>
          </a:p>
        </c:txPr>
        <c:crossAx val="710604232"/>
        <c:crosses val="autoZero"/>
        <c:crossBetween val="between"/>
        <c:majorUnit val="1.0000000000000002E-2"/>
      </c:valAx>
      <c:valAx>
        <c:axId val="718537120"/>
        <c:scaling>
          <c:orientation val="minMax"/>
          <c:max val="16000"/>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8536792"/>
        <c:crosses val="max"/>
        <c:crossBetween val="between"/>
        <c:majorUnit val="1000"/>
      </c:valAx>
      <c:catAx>
        <c:axId val="718536792"/>
        <c:scaling>
          <c:orientation val="minMax"/>
        </c:scaling>
        <c:delete val="1"/>
        <c:axPos val="b"/>
        <c:numFmt formatCode="General" sourceLinked="1"/>
        <c:majorTickMark val="out"/>
        <c:minorTickMark val="none"/>
        <c:tickLblPos val="nextTo"/>
        <c:crossAx val="71853712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28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800" b="1">
                <a:latin typeface="Arial" panose="020B0604020202020204" pitchFamily="34" charset="0"/>
                <a:cs typeface="Arial" panose="020B0604020202020204" pitchFamily="34" charset="0"/>
              </a:rPr>
              <a:t>Phế phẩm cuộn cảm (RAY 1)</a:t>
            </a:r>
          </a:p>
        </c:rich>
      </c:tx>
      <c:layout>
        <c:manualLayout>
          <c:xMode val="edge"/>
          <c:yMode val="edge"/>
          <c:x val="0.22600737825157716"/>
          <c:y val="1.54539632114552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71793679180018E-2"/>
          <c:y val="7.6957337339363135E-2"/>
          <c:w val="0.98404072289211786"/>
          <c:h val="0.67106185735524182"/>
        </c:manualLayout>
      </c:layout>
      <c:lineChart>
        <c:grouping val="standard"/>
        <c:varyColors val="0"/>
        <c:ser>
          <c:idx val="2"/>
          <c:order val="2"/>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smooth val="0"/>
          <c:extLst>
            <c:ext xmlns:c16="http://schemas.microsoft.com/office/drawing/2014/chart" uri="{C3380CC4-5D6E-409C-BE32-E72D297353CC}">
              <c16:uniqueId val="{00000001-30E6-4ADF-8B51-6217A40417E8}"/>
            </c:ext>
          </c:extLst>
        </c:ser>
        <c:ser>
          <c:idx val="3"/>
          <c:order val="3"/>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smooth val="0"/>
          <c:extLst>
            <c:ext xmlns:c16="http://schemas.microsoft.com/office/drawing/2014/chart" uri="{C3380CC4-5D6E-409C-BE32-E72D297353CC}">
              <c16:uniqueId val="{00000002-30E6-4ADF-8B51-6217A40417E8}"/>
            </c:ext>
          </c:extLst>
        </c:ser>
        <c:ser>
          <c:idx val="4"/>
          <c:order val="4"/>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smooth val="0"/>
          <c:extLst>
            <c:ext xmlns:c16="http://schemas.microsoft.com/office/drawing/2014/chart" uri="{C3380CC4-5D6E-409C-BE32-E72D297353CC}">
              <c16:uniqueId val="{00000003-30E6-4ADF-8B51-6217A40417E8}"/>
            </c:ext>
          </c:extLst>
        </c:ser>
        <c:ser>
          <c:idx val="5"/>
          <c:order val="5"/>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smooth val="0"/>
          <c:extLst>
            <c:ext xmlns:c16="http://schemas.microsoft.com/office/drawing/2014/chart" uri="{C3380CC4-5D6E-409C-BE32-E72D297353CC}">
              <c16:uniqueId val="{00000004-30E6-4ADF-8B51-6217A40417E8}"/>
            </c:ext>
          </c:extLst>
        </c:ser>
        <c:ser>
          <c:idx val="8"/>
          <c:order val="6"/>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smooth val="0"/>
          <c:extLst>
            <c:ext xmlns:c16="http://schemas.microsoft.com/office/drawing/2014/chart" uri="{C3380CC4-5D6E-409C-BE32-E72D297353CC}">
              <c16:uniqueId val="{00000006-30E6-4ADF-8B51-6217A40417E8}"/>
            </c:ext>
          </c:extLst>
        </c:ser>
        <c:ser>
          <c:idx val="9"/>
          <c:order val="7"/>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smooth val="0"/>
          <c:extLst>
            <c:ext xmlns:c16="http://schemas.microsoft.com/office/drawing/2014/chart" uri="{C3380CC4-5D6E-409C-BE32-E72D297353CC}">
              <c16:uniqueId val="{00000007-30E6-4ADF-8B51-6217A40417E8}"/>
            </c:ext>
          </c:extLst>
        </c:ser>
        <c:ser>
          <c:idx val="10"/>
          <c:order val="8"/>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smooth val="0"/>
          <c:extLst>
            <c:ext xmlns:c16="http://schemas.microsoft.com/office/drawing/2014/chart" uri="{C3380CC4-5D6E-409C-BE32-E72D297353CC}">
              <c16:uniqueId val="{00000008-30E6-4ADF-8B51-6217A40417E8}"/>
            </c:ext>
          </c:extLst>
        </c:ser>
        <c:ser>
          <c:idx val="11"/>
          <c:order val="9"/>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smooth val="0"/>
          <c:extLst>
            <c:ext xmlns:c16="http://schemas.microsoft.com/office/drawing/2014/chart" uri="{C3380CC4-5D6E-409C-BE32-E72D297353CC}">
              <c16:uniqueId val="{00000009-30E6-4ADF-8B51-6217A40417E8}"/>
            </c:ext>
          </c:extLst>
        </c:ser>
        <c:ser>
          <c:idx val="14"/>
          <c:order val="11"/>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smooth val="0"/>
          <c:extLst>
            <c:ext xmlns:c16="http://schemas.microsoft.com/office/drawing/2014/chart" uri="{C3380CC4-5D6E-409C-BE32-E72D297353CC}">
              <c16:uniqueId val="{0000000B-30E6-4ADF-8B51-6217A40417E8}"/>
            </c:ext>
          </c:extLst>
        </c:ser>
        <c:ser>
          <c:idx val="15"/>
          <c:order val="12"/>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smooth val="0"/>
          <c:extLst>
            <c:ext xmlns:c16="http://schemas.microsoft.com/office/drawing/2014/chart" uri="{C3380CC4-5D6E-409C-BE32-E72D297353CC}">
              <c16:uniqueId val="{0000000C-30E6-4ADF-8B51-6217A40417E8}"/>
            </c:ext>
          </c:extLst>
        </c:ser>
        <c:ser>
          <c:idx val="16"/>
          <c:order val="13"/>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smooth val="0"/>
          <c:extLst>
            <c:ext xmlns:c16="http://schemas.microsoft.com/office/drawing/2014/chart" uri="{C3380CC4-5D6E-409C-BE32-E72D297353CC}">
              <c16:uniqueId val="{0000000D-30E6-4ADF-8B51-6217A40417E8}"/>
            </c:ext>
          </c:extLst>
        </c:ser>
        <c:ser>
          <c:idx val="17"/>
          <c:order val="14"/>
          <c:spPr>
            <a:ln w="28575" cap="rnd">
              <a:solidFill>
                <a:schemeClr val="accent6">
                  <a:lumMod val="80000"/>
                  <a:lumOff val="2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smooth val="0"/>
          <c:extLst>
            <c:ext xmlns:c16="http://schemas.microsoft.com/office/drawing/2014/chart" uri="{C3380CC4-5D6E-409C-BE32-E72D297353CC}">
              <c16:uniqueId val="{0000000E-30E6-4ADF-8B51-6217A40417E8}"/>
            </c:ext>
          </c:extLst>
        </c:ser>
        <c:ser>
          <c:idx val="20"/>
          <c:order val="16"/>
          <c:spPr>
            <a:ln w="28575" cap="rnd">
              <a:solidFill>
                <a:schemeClr val="accent3">
                  <a:lumMod val="80000"/>
                </a:schemeClr>
              </a:solidFill>
              <a:round/>
            </a:ln>
            <a:effectLst/>
          </c:spPr>
          <c:marker>
            <c:symbol val="circle"/>
            <c:size val="5"/>
            <c:spPr>
              <a:solidFill>
                <a:schemeClr val="accent3">
                  <a:lumMod val="80000"/>
                </a:schemeClr>
              </a:solidFill>
              <a:ln w="9525">
                <a:solidFill>
                  <a:schemeClr val="accent3">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smooth val="0"/>
          <c:extLst>
            <c:ext xmlns:c16="http://schemas.microsoft.com/office/drawing/2014/chart" uri="{C3380CC4-5D6E-409C-BE32-E72D297353CC}">
              <c16:uniqueId val="{00000010-30E6-4ADF-8B51-6217A40417E8}"/>
            </c:ext>
          </c:extLst>
        </c:ser>
        <c:ser>
          <c:idx val="21"/>
          <c:order val="17"/>
          <c:spPr>
            <a:ln w="28575" cap="rnd">
              <a:solidFill>
                <a:schemeClr val="accent4">
                  <a:lumMod val="80000"/>
                </a:schemeClr>
              </a:solidFill>
              <a:round/>
            </a:ln>
            <a:effectLst/>
          </c:spPr>
          <c:marker>
            <c:symbol val="circle"/>
            <c:size val="5"/>
            <c:spPr>
              <a:solidFill>
                <a:schemeClr val="accent4">
                  <a:lumMod val="80000"/>
                </a:schemeClr>
              </a:solidFill>
              <a:ln w="9525">
                <a:solidFill>
                  <a:schemeClr val="accent4">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smooth val="0"/>
          <c:extLst>
            <c:ext xmlns:c16="http://schemas.microsoft.com/office/drawing/2014/chart" uri="{C3380CC4-5D6E-409C-BE32-E72D297353CC}">
              <c16:uniqueId val="{00000011-30E6-4ADF-8B51-6217A40417E8}"/>
            </c:ext>
          </c:extLst>
        </c:ser>
        <c:ser>
          <c:idx val="22"/>
          <c:order val="18"/>
          <c:spPr>
            <a:ln w="28575" cap="rnd">
              <a:solidFill>
                <a:schemeClr val="accent5">
                  <a:lumMod val="80000"/>
                </a:schemeClr>
              </a:solidFill>
              <a:round/>
            </a:ln>
            <a:effectLst/>
          </c:spPr>
          <c:marker>
            <c:symbol val="circle"/>
            <c:size val="5"/>
            <c:spPr>
              <a:solidFill>
                <a:schemeClr val="accent5">
                  <a:lumMod val="80000"/>
                </a:schemeClr>
              </a:solidFill>
              <a:ln w="9525">
                <a:solidFill>
                  <a:schemeClr val="accent5">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smooth val="0"/>
          <c:extLst>
            <c:ext xmlns:c16="http://schemas.microsoft.com/office/drawing/2014/chart" uri="{C3380CC4-5D6E-409C-BE32-E72D297353CC}">
              <c16:uniqueId val="{00000012-30E6-4ADF-8B51-6217A40417E8}"/>
            </c:ext>
          </c:extLst>
        </c:ser>
        <c:ser>
          <c:idx val="23"/>
          <c:order val="19"/>
          <c:spPr>
            <a:ln w="28575" cap="rnd">
              <a:solidFill>
                <a:schemeClr val="accent6">
                  <a:lumMod val="80000"/>
                </a:schemeClr>
              </a:solidFill>
              <a:round/>
            </a:ln>
            <a:effectLst/>
          </c:spPr>
          <c:marker>
            <c:symbol val="circle"/>
            <c:size val="5"/>
            <c:spPr>
              <a:solidFill>
                <a:schemeClr val="accent6">
                  <a:lumMod val="80000"/>
                </a:schemeClr>
              </a:solidFill>
              <a:ln w="9525">
                <a:solidFill>
                  <a:schemeClr val="accent6">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smooth val="0"/>
          <c:extLst>
            <c:ext xmlns:c16="http://schemas.microsoft.com/office/drawing/2014/chart" uri="{C3380CC4-5D6E-409C-BE32-E72D297353CC}">
              <c16:uniqueId val="{00000013-30E6-4ADF-8B51-6217A40417E8}"/>
            </c:ext>
          </c:extLst>
        </c:ser>
        <c:ser>
          <c:idx val="26"/>
          <c:order val="20"/>
          <c:spPr>
            <a:ln w="28575" cap="rnd">
              <a:solidFill>
                <a:schemeClr val="accent3">
                  <a:lumMod val="60000"/>
                  <a:lumOff val="40000"/>
                </a:schemeClr>
              </a:solidFill>
              <a:round/>
            </a:ln>
            <a:effectLst/>
          </c:spPr>
          <c:marker>
            <c:symbol val="circle"/>
            <c:size val="5"/>
            <c:spPr>
              <a:solidFill>
                <a:schemeClr val="accent3">
                  <a:lumMod val="60000"/>
                  <a:lumOff val="40000"/>
                </a:schemeClr>
              </a:solidFill>
              <a:ln w="9525">
                <a:solidFill>
                  <a:schemeClr val="accent3">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smooth val="0"/>
          <c:extLst>
            <c:ext xmlns:c16="http://schemas.microsoft.com/office/drawing/2014/chart" uri="{C3380CC4-5D6E-409C-BE32-E72D297353CC}">
              <c16:uniqueId val="{00000015-30E6-4ADF-8B51-6217A40417E8}"/>
            </c:ext>
          </c:extLst>
        </c:ser>
        <c:ser>
          <c:idx val="27"/>
          <c:order val="21"/>
          <c:spPr>
            <a:ln w="28575" cap="rnd">
              <a:solidFill>
                <a:schemeClr val="accent4">
                  <a:lumMod val="60000"/>
                  <a:lumOff val="40000"/>
                </a:schemeClr>
              </a:solidFill>
              <a:round/>
            </a:ln>
            <a:effectLst/>
          </c:spPr>
          <c:marker>
            <c:symbol val="circle"/>
            <c:size val="5"/>
            <c:spPr>
              <a:solidFill>
                <a:schemeClr val="accent4">
                  <a:lumMod val="60000"/>
                  <a:lumOff val="40000"/>
                </a:schemeClr>
              </a:solidFill>
              <a:ln w="9525">
                <a:solidFill>
                  <a:schemeClr val="accent4">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smooth val="0"/>
          <c:extLst>
            <c:ext xmlns:c16="http://schemas.microsoft.com/office/drawing/2014/chart" uri="{C3380CC4-5D6E-409C-BE32-E72D297353CC}">
              <c16:uniqueId val="{00000016-30E6-4ADF-8B51-6217A40417E8}"/>
            </c:ext>
          </c:extLst>
        </c:ser>
        <c:ser>
          <c:idx val="28"/>
          <c:order val="22"/>
          <c:spPr>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smooth val="0"/>
          <c:extLst>
            <c:ext xmlns:c16="http://schemas.microsoft.com/office/drawing/2014/chart" uri="{C3380CC4-5D6E-409C-BE32-E72D297353CC}">
              <c16:uniqueId val="{00000017-30E6-4ADF-8B51-6217A40417E8}"/>
            </c:ext>
          </c:extLst>
        </c:ser>
        <c:ser>
          <c:idx val="29"/>
          <c:order val="23"/>
          <c:tx>
            <c:strRef>
              <c:f>'Tổng hợp'!$Z$2</c:f>
              <c:strCache>
                <c:ptCount val="1"/>
                <c:pt idx="0">
                  <c:v>Đế vỏ nhỏ (RAY 5)</c:v>
                </c:pt>
              </c:strCache>
            </c:strRef>
          </c:tx>
          <c:spPr>
            <a:ln w="28575" cap="rnd">
              <a:solidFill>
                <a:schemeClr val="accent6">
                  <a:lumMod val="60000"/>
                  <a:lumOff val="40000"/>
                </a:schemeClr>
              </a:solidFill>
              <a:round/>
            </a:ln>
            <a:effectLst/>
          </c:spPr>
          <c:marker>
            <c:symbol val="circle"/>
            <c:size val="5"/>
            <c:spPr>
              <a:solidFill>
                <a:schemeClr val="accent6">
                  <a:lumMod val="60000"/>
                  <a:lumOff val="40000"/>
                </a:schemeClr>
              </a:solidFill>
              <a:ln w="9525">
                <a:solidFill>
                  <a:schemeClr val="accent6">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smooth val="0"/>
          <c:extLst>
            <c:ext xmlns:c16="http://schemas.microsoft.com/office/drawing/2014/chart" uri="{C3380CC4-5D6E-409C-BE32-E72D297353CC}">
              <c16:uniqueId val="{00000018-30E6-4ADF-8B51-6217A40417E8}"/>
            </c:ext>
          </c:extLst>
        </c:ser>
        <c:ser>
          <c:idx val="32"/>
          <c:order val="24"/>
          <c:spPr>
            <a:ln w="28575" cap="rnd">
              <a:solidFill>
                <a:schemeClr val="accent3">
                  <a:lumMod val="50000"/>
                </a:schemeClr>
              </a:solidFill>
              <a:round/>
            </a:ln>
            <a:effectLst/>
          </c:spPr>
          <c:marker>
            <c:symbol val="circle"/>
            <c:size val="5"/>
            <c:spPr>
              <a:solidFill>
                <a:schemeClr val="accent3">
                  <a:lumMod val="50000"/>
                </a:schemeClr>
              </a:solidFill>
              <a:ln w="9525">
                <a:solidFill>
                  <a:schemeClr val="accent3">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smooth val="0"/>
          <c:extLst>
            <c:ext xmlns:c16="http://schemas.microsoft.com/office/drawing/2014/chart" uri="{C3380CC4-5D6E-409C-BE32-E72D297353CC}">
              <c16:uniqueId val="{0000001A-30E6-4ADF-8B51-6217A40417E8}"/>
            </c:ext>
          </c:extLst>
        </c:ser>
        <c:ser>
          <c:idx val="33"/>
          <c:order val="25"/>
          <c:spPr>
            <a:ln w="28575" cap="rnd">
              <a:solidFill>
                <a:schemeClr val="accent4">
                  <a:lumMod val="50000"/>
                </a:schemeClr>
              </a:solidFill>
              <a:round/>
            </a:ln>
            <a:effectLst/>
          </c:spPr>
          <c:marker>
            <c:symbol val="circle"/>
            <c:size val="5"/>
            <c:spPr>
              <a:solidFill>
                <a:schemeClr val="accent4">
                  <a:lumMod val="50000"/>
                </a:schemeClr>
              </a:solidFill>
              <a:ln w="9525">
                <a:solidFill>
                  <a:schemeClr val="accent4">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smooth val="0"/>
          <c:extLst>
            <c:ext xmlns:c16="http://schemas.microsoft.com/office/drawing/2014/chart" uri="{C3380CC4-5D6E-409C-BE32-E72D297353CC}">
              <c16:uniqueId val="{0000001B-30E6-4ADF-8B51-6217A40417E8}"/>
            </c:ext>
          </c:extLst>
        </c:ser>
        <c:ser>
          <c:idx val="34"/>
          <c:order val="26"/>
          <c:spPr>
            <a:ln w="28575" cap="rnd">
              <a:solidFill>
                <a:schemeClr val="accent5">
                  <a:lumMod val="50000"/>
                </a:schemeClr>
              </a:solidFill>
              <a:round/>
            </a:ln>
            <a:effectLst/>
          </c:spPr>
          <c:marker>
            <c:symbol val="circle"/>
            <c:size val="5"/>
            <c:spPr>
              <a:solidFill>
                <a:schemeClr val="accent5">
                  <a:lumMod val="50000"/>
                </a:schemeClr>
              </a:solidFill>
              <a:ln w="9525">
                <a:solidFill>
                  <a:schemeClr val="accent5">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smooth val="0"/>
          <c:extLst>
            <c:ext xmlns:c16="http://schemas.microsoft.com/office/drawing/2014/chart" uri="{C3380CC4-5D6E-409C-BE32-E72D297353CC}">
              <c16:uniqueId val="{0000001C-30E6-4ADF-8B51-6217A40417E8}"/>
            </c:ext>
          </c:extLst>
        </c:ser>
        <c:ser>
          <c:idx val="35"/>
          <c:order val="27"/>
          <c:spPr>
            <a:ln w="28575" cap="rnd">
              <a:solidFill>
                <a:schemeClr val="accent6">
                  <a:lumMod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smooth val="0"/>
          <c:extLst>
            <c:ext xmlns:c16="http://schemas.microsoft.com/office/drawing/2014/chart" uri="{C3380CC4-5D6E-409C-BE32-E72D297353CC}">
              <c16:uniqueId val="{0000001D-30E6-4ADF-8B51-6217A40417E8}"/>
            </c:ext>
          </c:extLst>
        </c:ser>
        <c:ser>
          <c:idx val="38"/>
          <c:order val="28"/>
          <c:spPr>
            <a:ln w="28575" cap="rnd">
              <a:solidFill>
                <a:schemeClr val="accent3">
                  <a:lumMod val="70000"/>
                  <a:lumOff val="30000"/>
                </a:schemeClr>
              </a:solidFill>
              <a:round/>
            </a:ln>
            <a:effectLst/>
          </c:spPr>
          <c:marker>
            <c:symbol val="circle"/>
            <c:size val="5"/>
            <c:spPr>
              <a:solidFill>
                <a:schemeClr val="accent3">
                  <a:lumMod val="70000"/>
                  <a:lumOff val="30000"/>
                </a:schemeClr>
              </a:solidFill>
              <a:ln w="9525">
                <a:solidFill>
                  <a:schemeClr val="accent3">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smooth val="0"/>
          <c:extLst>
            <c:ext xmlns:c16="http://schemas.microsoft.com/office/drawing/2014/chart" uri="{C3380CC4-5D6E-409C-BE32-E72D297353CC}">
              <c16:uniqueId val="{0000001F-30E6-4ADF-8B51-6217A40417E8}"/>
            </c:ext>
          </c:extLst>
        </c:ser>
        <c:ser>
          <c:idx val="39"/>
          <c:order val="29"/>
          <c:spPr>
            <a:ln w="28575" cap="rnd">
              <a:solidFill>
                <a:schemeClr val="accent4">
                  <a:lumMod val="70000"/>
                  <a:lumOff val="30000"/>
                </a:schemeClr>
              </a:solidFill>
              <a:round/>
            </a:ln>
            <a:effectLst/>
          </c:spPr>
          <c:marker>
            <c:symbol val="circle"/>
            <c:size val="5"/>
            <c:spPr>
              <a:solidFill>
                <a:schemeClr val="accent4">
                  <a:lumMod val="70000"/>
                  <a:lumOff val="30000"/>
                </a:schemeClr>
              </a:solidFill>
              <a:ln w="9525">
                <a:solidFill>
                  <a:schemeClr val="accent4">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smooth val="0"/>
          <c:extLst>
            <c:ext xmlns:c16="http://schemas.microsoft.com/office/drawing/2014/chart" uri="{C3380CC4-5D6E-409C-BE32-E72D297353CC}">
              <c16:uniqueId val="{00000020-30E6-4ADF-8B51-6217A40417E8}"/>
            </c:ext>
          </c:extLst>
        </c:ser>
        <c:ser>
          <c:idx val="40"/>
          <c:order val="30"/>
          <c:spPr>
            <a:ln w="28575" cap="rnd">
              <a:solidFill>
                <a:schemeClr val="accent5">
                  <a:lumMod val="70000"/>
                  <a:lumOff val="30000"/>
                </a:schemeClr>
              </a:solidFill>
              <a:round/>
            </a:ln>
            <a:effectLst/>
          </c:spPr>
          <c:marker>
            <c:symbol val="circle"/>
            <c:size val="5"/>
            <c:spPr>
              <a:solidFill>
                <a:schemeClr val="accent5">
                  <a:lumMod val="70000"/>
                  <a:lumOff val="30000"/>
                </a:schemeClr>
              </a:solidFill>
              <a:ln w="9525">
                <a:solidFill>
                  <a:schemeClr val="accent5">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smooth val="0"/>
          <c:extLst>
            <c:ext xmlns:c16="http://schemas.microsoft.com/office/drawing/2014/chart" uri="{C3380CC4-5D6E-409C-BE32-E72D297353CC}">
              <c16:uniqueId val="{00000021-30E6-4ADF-8B51-6217A40417E8}"/>
            </c:ext>
          </c:extLst>
        </c:ser>
        <c:ser>
          <c:idx val="41"/>
          <c:order val="31"/>
          <c:spPr>
            <a:ln w="28575" cap="rnd">
              <a:solidFill>
                <a:schemeClr val="accent6">
                  <a:lumMod val="70000"/>
                  <a:lumOff val="3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smooth val="0"/>
          <c:extLst>
            <c:ext xmlns:c16="http://schemas.microsoft.com/office/drawing/2014/chart" uri="{C3380CC4-5D6E-409C-BE32-E72D297353CC}">
              <c16:uniqueId val="{00000022-30E6-4ADF-8B51-6217A40417E8}"/>
            </c:ext>
          </c:extLst>
        </c:ser>
        <c:ser>
          <c:idx val="44"/>
          <c:order val="33"/>
          <c:spPr>
            <a:ln w="28575" cap="rnd">
              <a:solidFill>
                <a:schemeClr val="accent3">
                  <a:lumMod val="70000"/>
                </a:schemeClr>
              </a:solidFill>
              <a:round/>
            </a:ln>
            <a:effectLst/>
          </c:spPr>
          <c:marker>
            <c:symbol val="circle"/>
            <c:size val="5"/>
            <c:spPr>
              <a:solidFill>
                <a:schemeClr val="accent3">
                  <a:lumMod val="70000"/>
                </a:schemeClr>
              </a:solidFill>
              <a:ln w="9525">
                <a:solidFill>
                  <a:schemeClr val="accent3">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smooth val="0"/>
          <c:extLst>
            <c:ext xmlns:c16="http://schemas.microsoft.com/office/drawing/2014/chart" uri="{C3380CC4-5D6E-409C-BE32-E72D297353CC}">
              <c16:uniqueId val="{00000024-30E6-4ADF-8B51-6217A40417E8}"/>
            </c:ext>
          </c:extLst>
        </c:ser>
        <c:ser>
          <c:idx val="45"/>
          <c:order val="34"/>
          <c:spPr>
            <a:ln w="28575" cap="rnd">
              <a:solidFill>
                <a:schemeClr val="accent4">
                  <a:lumMod val="70000"/>
                </a:schemeClr>
              </a:solidFill>
              <a:round/>
            </a:ln>
            <a:effectLst/>
          </c:spPr>
          <c:marker>
            <c:symbol val="circle"/>
            <c:size val="5"/>
            <c:spPr>
              <a:solidFill>
                <a:schemeClr val="accent4">
                  <a:lumMod val="70000"/>
                </a:schemeClr>
              </a:solidFill>
              <a:ln w="9525">
                <a:solidFill>
                  <a:schemeClr val="accent4">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smooth val="0"/>
          <c:extLst>
            <c:ext xmlns:c16="http://schemas.microsoft.com/office/drawing/2014/chart" uri="{C3380CC4-5D6E-409C-BE32-E72D297353CC}">
              <c16:uniqueId val="{00000025-30E6-4ADF-8B51-6217A40417E8}"/>
            </c:ext>
          </c:extLst>
        </c:ser>
        <c:ser>
          <c:idx val="46"/>
          <c:order val="35"/>
          <c:spPr>
            <a:ln w="28575" cap="rnd">
              <a:solidFill>
                <a:schemeClr val="accent5">
                  <a:lumMod val="70000"/>
                </a:schemeClr>
              </a:solidFill>
              <a:round/>
            </a:ln>
            <a:effectLst/>
          </c:spPr>
          <c:marker>
            <c:symbol val="circle"/>
            <c:size val="5"/>
            <c:spPr>
              <a:solidFill>
                <a:schemeClr val="accent5">
                  <a:lumMod val="70000"/>
                </a:schemeClr>
              </a:solidFill>
              <a:ln w="9525">
                <a:solidFill>
                  <a:schemeClr val="accent5">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smooth val="0"/>
          <c:extLst>
            <c:ext xmlns:c16="http://schemas.microsoft.com/office/drawing/2014/chart" uri="{C3380CC4-5D6E-409C-BE32-E72D297353CC}">
              <c16:uniqueId val="{00000026-30E6-4ADF-8B51-6217A40417E8}"/>
            </c:ext>
          </c:extLst>
        </c:ser>
        <c:ser>
          <c:idx val="47"/>
          <c:order val="36"/>
          <c:spPr>
            <a:ln w="28575" cap="rnd">
              <a:solidFill>
                <a:schemeClr val="accent6">
                  <a:lumMod val="70000"/>
                </a:schemeClr>
              </a:solidFill>
              <a:round/>
            </a:ln>
            <a:effectLst/>
          </c:spPr>
          <c:marker>
            <c:symbol val="circle"/>
            <c:size val="5"/>
            <c:spPr>
              <a:solidFill>
                <a:schemeClr val="accent6">
                  <a:lumMod val="70000"/>
                </a:schemeClr>
              </a:solidFill>
              <a:ln w="9525">
                <a:solidFill>
                  <a:schemeClr val="accent6">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smooth val="0"/>
          <c:extLst>
            <c:ext xmlns:c16="http://schemas.microsoft.com/office/drawing/2014/chart" uri="{C3380CC4-5D6E-409C-BE32-E72D297353CC}">
              <c16:uniqueId val="{00000027-30E6-4ADF-8B51-6217A40417E8}"/>
            </c:ext>
          </c:extLst>
        </c:ser>
        <c:ser>
          <c:idx val="50"/>
          <c:order val="37"/>
          <c:spPr>
            <a:ln w="28575" cap="rnd">
              <a:solidFill>
                <a:schemeClr val="accent3">
                  <a:lumMod val="50000"/>
                  <a:lumOff val="50000"/>
                </a:schemeClr>
              </a:solidFill>
              <a:round/>
            </a:ln>
            <a:effectLst/>
          </c:spPr>
          <c:marker>
            <c:symbol val="circle"/>
            <c:size val="5"/>
            <c:spPr>
              <a:solidFill>
                <a:schemeClr val="accent3">
                  <a:lumMod val="50000"/>
                  <a:lumOff val="50000"/>
                </a:schemeClr>
              </a:solidFill>
              <a:ln w="9525">
                <a:solidFill>
                  <a:schemeClr val="accent3">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smooth val="0"/>
          <c:extLst>
            <c:ext xmlns:c16="http://schemas.microsoft.com/office/drawing/2014/chart" uri="{C3380CC4-5D6E-409C-BE32-E72D297353CC}">
              <c16:uniqueId val="{00000029-30E6-4ADF-8B51-6217A40417E8}"/>
            </c:ext>
          </c:extLst>
        </c:ser>
        <c:ser>
          <c:idx val="51"/>
          <c:order val="38"/>
          <c:spPr>
            <a:ln w="28575" cap="rnd">
              <a:solidFill>
                <a:schemeClr val="accent4">
                  <a:lumMod val="50000"/>
                  <a:lumOff val="50000"/>
                </a:schemeClr>
              </a:solidFill>
              <a:round/>
            </a:ln>
            <a:effectLst/>
          </c:spPr>
          <c:marker>
            <c:symbol val="circle"/>
            <c:size val="5"/>
            <c:spPr>
              <a:solidFill>
                <a:schemeClr val="accent4">
                  <a:lumMod val="50000"/>
                  <a:lumOff val="50000"/>
                </a:schemeClr>
              </a:solidFill>
              <a:ln w="9525">
                <a:solidFill>
                  <a:schemeClr val="accent4">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smooth val="0"/>
          <c:extLst>
            <c:ext xmlns:c16="http://schemas.microsoft.com/office/drawing/2014/chart" uri="{C3380CC4-5D6E-409C-BE32-E72D297353CC}">
              <c16:uniqueId val="{0000002A-30E6-4ADF-8B51-6217A40417E8}"/>
            </c:ext>
          </c:extLst>
        </c:ser>
        <c:ser>
          <c:idx val="52"/>
          <c:order val="39"/>
          <c:spPr>
            <a:ln w="28575" cap="rnd">
              <a:solidFill>
                <a:schemeClr val="accent5">
                  <a:lumMod val="50000"/>
                  <a:lumOff val="50000"/>
                </a:schemeClr>
              </a:solidFill>
              <a:round/>
            </a:ln>
            <a:effectLst/>
          </c:spPr>
          <c:marker>
            <c:symbol val="circle"/>
            <c:size val="5"/>
            <c:spPr>
              <a:solidFill>
                <a:schemeClr val="accent5">
                  <a:lumMod val="50000"/>
                  <a:lumOff val="50000"/>
                </a:schemeClr>
              </a:solidFill>
              <a:ln w="9525">
                <a:solidFill>
                  <a:schemeClr val="accent5">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smooth val="0"/>
          <c:extLst>
            <c:ext xmlns:c16="http://schemas.microsoft.com/office/drawing/2014/chart" uri="{C3380CC4-5D6E-409C-BE32-E72D297353CC}">
              <c16:uniqueId val="{0000002B-30E6-4ADF-8B51-6217A40417E8}"/>
            </c:ext>
          </c:extLst>
        </c:ser>
        <c:ser>
          <c:idx val="53"/>
          <c:order val="40"/>
          <c:spPr>
            <a:ln w="28575" cap="rnd">
              <a:solidFill>
                <a:schemeClr val="accent6">
                  <a:lumMod val="50000"/>
                  <a:lumOff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smooth val="0"/>
          <c:extLst>
            <c:ext xmlns:c16="http://schemas.microsoft.com/office/drawing/2014/chart" uri="{C3380CC4-5D6E-409C-BE32-E72D297353CC}">
              <c16:uniqueId val="{0000002C-30E6-4ADF-8B51-6217A40417E8}"/>
            </c:ext>
          </c:extLst>
        </c:ser>
        <c:dLbls>
          <c:showLegendKey val="0"/>
          <c:showVal val="0"/>
          <c:showCatName val="0"/>
          <c:showSerName val="0"/>
          <c:showPercent val="0"/>
          <c:showBubbleSize val="0"/>
        </c:dLbls>
        <c:marker val="1"/>
        <c:smooth val="0"/>
        <c:axId val="729349776"/>
        <c:axId val="729355024"/>
      </c:lineChart>
      <c:lineChart>
        <c:grouping val="standard"/>
        <c:varyColors val="0"/>
        <c:ser>
          <c:idx val="0"/>
          <c:order val="0"/>
          <c:tx>
            <c:strRef>
              <c:f>'Tỉ lệ nhâm theo hạng mục'!$C$4</c:f>
              <c:strCache>
                <c:ptCount val="1"/>
                <c:pt idx="0">
                  <c:v>tỉ lệ nhầm</c:v>
                </c:pt>
              </c:strCache>
            </c:strRef>
          </c:tx>
          <c:spPr>
            <a:ln w="28575" cap="rnd">
              <a:solidFill>
                <a:schemeClr val="accent1"/>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mục'!$C$5:$C$23</c:f>
              <c:numCache>
                <c:formatCode>0.00%</c:formatCode>
                <c:ptCount val="19"/>
                <c:pt idx="0">
                  <c:v>7.1867763315499483E-4</c:v>
                </c:pt>
                <c:pt idx="1">
                  <c:v>7.3746312684365781E-4</c:v>
                </c:pt>
                <c:pt idx="2">
                  <c:v>5.2067836953287707E-4</c:v>
                </c:pt>
                <c:pt idx="3">
                  <c:v>7.7561467462964402E-4</c:v>
                </c:pt>
                <c:pt idx="4">
                  <c:v>7.5919663192766922E-4</c:v>
                </c:pt>
                <c:pt idx="5">
                  <c:v>1.1639636843330488E-3</c:v>
                </c:pt>
                <c:pt idx="6">
                  <c:v>1.3052139863982963E-3</c:v>
                </c:pt>
                <c:pt idx="7">
                  <c:v>1.494260680567819E-3</c:v>
                </c:pt>
                <c:pt idx="8">
                  <c:v>3.0075187969924811E-4</c:v>
                </c:pt>
                <c:pt idx="9">
                  <c:v>2.0785699438786114E-4</c:v>
                </c:pt>
                <c:pt idx="10">
                  <c:v>0</c:v>
                </c:pt>
                <c:pt idx="11">
                  <c:v>7.0532915360501562E-4</c:v>
                </c:pt>
                <c:pt idx="12">
                  <c:v>1.4925373134328358E-4</c:v>
                </c:pt>
                <c:pt idx="14">
                  <c:v>3.7750094375235937E-4</c:v>
                </c:pt>
                <c:pt idx="15">
                  <c:v>2.2004620970403785E-4</c:v>
                </c:pt>
                <c:pt idx="16">
                  <c:v>1.1737089201877934E-4</c:v>
                </c:pt>
                <c:pt idx="17">
                  <c:v>0</c:v>
                </c:pt>
                <c:pt idx="18">
                  <c:v>0</c:v>
                </c:pt>
              </c:numCache>
            </c:numRef>
          </c:val>
          <c:smooth val="0"/>
          <c:extLst>
            <c:ext xmlns:c16="http://schemas.microsoft.com/office/drawing/2014/chart" uri="{C3380CC4-5D6E-409C-BE32-E72D297353CC}">
              <c16:uniqueId val="{00000000-30E6-4ADF-8B51-6217A40417E8}"/>
            </c:ext>
          </c:extLst>
        </c:ser>
        <c:ser>
          <c:idx val="1"/>
          <c:order val="1"/>
          <c:tx>
            <c:strRef>
              <c:f>'Tỉ lệ nhâm theo hạng mục'!$E$4</c:f>
              <c:strCache>
                <c:ptCount val="1"/>
                <c:pt idx="0">
                  <c:v>tỉ lệ NG</c:v>
                </c:pt>
              </c:strCache>
            </c:strRef>
          </c:tx>
          <c:spPr>
            <a:ln w="28575" cap="rnd">
              <a:solidFill>
                <a:schemeClr val="accent2"/>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mục'!$E$5:$E$23</c:f>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2E-30E6-4ADF-8B51-6217A40417E8}"/>
            </c:ext>
          </c:extLst>
        </c:ser>
        <c:dLbls>
          <c:showLegendKey val="0"/>
          <c:showVal val="0"/>
          <c:showCatName val="0"/>
          <c:showSerName val="0"/>
          <c:showPercent val="0"/>
          <c:showBubbleSize val="0"/>
        </c:dLbls>
        <c:marker val="1"/>
        <c:smooth val="0"/>
        <c:axId val="729349776"/>
        <c:axId val="729355024"/>
        <c:extLst>
          <c:ext xmlns:c15="http://schemas.microsoft.com/office/drawing/2012/chart" uri="{02D57815-91ED-43cb-92C2-25804820EDAC}">
            <c15:filteredLineSeries>
              <c15:ser>
                <c:idx val="12"/>
                <c:order val="10"/>
                <c:tx>
                  <c:strRef>
                    <c:extLst>
                      <c:ext uri="{02D57815-91ED-43cb-92C2-25804820EDAC}">
                        <c15:formulaRef>
                          <c15:sqref>'Tỉ lệ nhâm theo hạng mục'!$J$2</c15:sqref>
                        </c15:formulaRef>
                      </c:ext>
                    </c:extLst>
                    <c:strCache>
                      <c:ptCount val="1"/>
                      <c:pt idx="0">
                        <c:v>Hàn phía chổi (RAY 3)</c:v>
                      </c:pt>
                    </c:strCache>
                  </c:strRef>
                </c:tx>
                <c:spPr>
                  <a:ln w="28575" cap="rnd">
                    <a:solidFill>
                      <a:schemeClr val="accent1">
                        <a:lumMod val="80000"/>
                        <a:lumOff val="20000"/>
                      </a:schemeClr>
                    </a:solidFill>
                    <a:round/>
                  </a:ln>
                  <a:effectLst/>
                </c:spPr>
                <c:marker>
                  <c:symbol val="none"/>
                </c:marker>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mục'!$J$5:$J$23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smooth val="0"/>
                <c:extLst>
                  <c:ext xmlns:c16="http://schemas.microsoft.com/office/drawing/2014/chart" uri="{C3380CC4-5D6E-409C-BE32-E72D297353CC}">
                    <c16:uniqueId val="{0000000A-30E6-4ADF-8B51-6217A40417E8}"/>
                  </c:ext>
                </c:extLst>
              </c15:ser>
            </c15:filteredLineSeries>
            <c15:filteredLineSeries>
              <c15:ser>
                <c:idx val="19"/>
                <c:order val="15"/>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ln w="28575" cap="rnd">
                    <a:solidFill>
                      <a:schemeClr val="accent2">
                        <a:lumMod val="8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mục'!$E$5:$E$23</c15:sqref>
                        </c15:formulaRef>
                      </c:ext>
                    </c:extLst>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31-30E6-4ADF-8B51-6217A40417E8}"/>
                  </c:ext>
                </c:extLst>
              </c15:ser>
            </c15:filteredLineSeries>
            <c15:filteredLineSeries>
              <c15:ser>
                <c:idx val="42"/>
                <c:order val="32"/>
                <c:tx>
                  <c:strRef>
                    <c:extLst xmlns:c15="http://schemas.microsoft.com/office/drawing/2012/chart">
                      <c:ext xmlns:c15="http://schemas.microsoft.com/office/drawing/2012/chart" uri="{02D57815-91ED-43cb-92C2-25804820EDAC}">
                        <c15:formulaRef>
                          <c15:sqref>'Tỉ lệ nhâm theo hạng mục'!$AD$2</c15:sqref>
                        </c15:formulaRef>
                      </c:ext>
                    </c:extLst>
                    <c:strCache>
                      <c:ptCount val="1"/>
                      <c:pt idx="0">
                        <c:v>Bụi chì (RAY 8)</c:v>
                      </c:pt>
                    </c:strCache>
                  </c:strRef>
                </c:tx>
                <c:spPr>
                  <a:ln w="28575" cap="rnd">
                    <a:solidFill>
                      <a:schemeClr val="accent1">
                        <a:lumMod val="7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mục'!$AD$5:$AD$23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smooth val="0"/>
                <c:extLst xmlns:c15="http://schemas.microsoft.com/office/drawing/2012/chart">
                  <c:ext xmlns:c16="http://schemas.microsoft.com/office/drawing/2014/chart" uri="{C3380CC4-5D6E-409C-BE32-E72D297353CC}">
                    <c16:uniqueId val="{00000023-30E6-4ADF-8B51-6217A40417E8}"/>
                  </c:ext>
                </c:extLst>
              </c15:ser>
            </c15:filteredLineSeries>
            <c15:filteredLineSeries>
              <c15:ser>
                <c:idx val="54"/>
                <c:order val="41"/>
                <c:tx>
                  <c:strRef>
                    <c:extLst xmlns:c15="http://schemas.microsoft.com/office/drawing/2012/chart">
                      <c:ext xmlns:c15="http://schemas.microsoft.com/office/drawing/2012/chart" uri="{02D57815-91ED-43cb-92C2-25804820EDAC}">
                        <c15:formulaRef>
                          <c15:sqref>'Tỉ lệ nhâm theo hạng mục'!$AN$3</c15:sqref>
                        </c15:formulaRef>
                      </c:ext>
                    </c:extLst>
                    <c:strCache>
                      <c:ptCount val="1"/>
                      <c:pt idx="0">
                        <c:v>SLSX</c:v>
                      </c:pt>
                    </c:strCache>
                  </c:strRef>
                </c:tx>
                <c:spPr>
                  <a:ln w="28575" cap="rnd">
                    <a:solidFill>
                      <a:schemeClr val="accent1"/>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mục'!$AN$5:$AN$23</c15:sqref>
                        </c15:formulaRef>
                      </c:ext>
                    </c:extLst>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xmlns:c15="http://schemas.microsoft.com/office/drawing/2012/chart">
                  <c:ext xmlns:c16="http://schemas.microsoft.com/office/drawing/2014/chart" uri="{C3380CC4-5D6E-409C-BE32-E72D297353CC}">
                    <c16:uniqueId val="{0000002D-30E6-4ADF-8B51-6217A40417E8}"/>
                  </c:ext>
                </c:extLst>
              </c15:ser>
            </c15:filteredLineSeries>
          </c:ext>
        </c:extLst>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1.0000000000000002E-2"/>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spPr>
        <a:noFill/>
        <a:ln>
          <a:noFill/>
        </a:ln>
        <a:effectLst/>
      </c:spPr>
    </c:plotArea>
    <c:legend>
      <c:legendPos val="b"/>
      <c:layout>
        <c:manualLayout>
          <c:xMode val="edge"/>
          <c:yMode val="edge"/>
          <c:x val="0.3411063059484904"/>
          <c:y val="0.9191798285624122"/>
          <c:w val="0.23907442309688243"/>
          <c:h val="5.180647095161936E-2"/>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latin typeface="Arial" panose="020B0604020202020204" pitchFamily="34" charset="0"/>
                <a:cs typeface="Arial" panose="020B0604020202020204" pitchFamily="34" charset="0"/>
              </a:rPr>
              <a:t>TÌNH</a:t>
            </a:r>
            <a:r>
              <a:rPr lang="en-US" sz="2000" b="1" baseline="0">
                <a:latin typeface="Arial" panose="020B0604020202020204" pitchFamily="34" charset="0"/>
                <a:cs typeface="Arial" panose="020B0604020202020204" pitchFamily="34" charset="0"/>
              </a:rPr>
              <a:t> TRẠNG SỐ LƯỢNG PHẾ PHẨM KIỂM XUẤT NHẦM CỦA MÁY NGOẠI QUAN HÀN CHÌ ĐẾ A17</a:t>
            </a:r>
            <a:endParaRPr lang="en-US" sz="2000" b="1">
              <a:latin typeface="Arial" panose="020B0604020202020204" pitchFamily="34" charset="0"/>
              <a:cs typeface="Arial" panose="020B0604020202020204"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5.6948767106980283E-2"/>
          <c:y val="7.5260629532468176E-2"/>
          <c:w val="0.86663907403569118"/>
          <c:h val="0.67433605558633913"/>
        </c:manualLayout>
      </c:layout>
      <c:barChart>
        <c:barDir val="col"/>
        <c:grouping val="stacked"/>
        <c:varyColors val="0"/>
        <c:ser>
          <c:idx val="1"/>
          <c:order val="1"/>
          <c:tx>
            <c:strRef>
              <c:f>'Tỉ lệ nhâm theo hạng mục'!$B$2</c:f>
              <c:strCache>
                <c:ptCount val="1"/>
                <c:pt idx="0">
                  <c:v>Phế phẩm cuộn cảm (RAY 1)</c:v>
                </c:pt>
              </c:strCache>
            </c:strRef>
          </c:tx>
          <c:spPr>
            <a:solidFill>
              <a:schemeClr val="accent2"/>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mục'!$C$5:$C$23</c:f>
              <c:numCache>
                <c:formatCode>0.00%</c:formatCode>
                <c:ptCount val="19"/>
                <c:pt idx="0">
                  <c:v>7.1867763315499483E-4</c:v>
                </c:pt>
                <c:pt idx="1">
                  <c:v>7.3746312684365781E-4</c:v>
                </c:pt>
                <c:pt idx="2">
                  <c:v>5.2067836953287707E-4</c:v>
                </c:pt>
                <c:pt idx="3">
                  <c:v>7.7561467462964402E-4</c:v>
                </c:pt>
                <c:pt idx="4">
                  <c:v>7.5919663192766922E-4</c:v>
                </c:pt>
                <c:pt idx="5">
                  <c:v>1.1639636843330488E-3</c:v>
                </c:pt>
                <c:pt idx="6">
                  <c:v>1.3052139863982963E-3</c:v>
                </c:pt>
                <c:pt idx="7">
                  <c:v>1.494260680567819E-3</c:v>
                </c:pt>
                <c:pt idx="8">
                  <c:v>3.0075187969924811E-4</c:v>
                </c:pt>
                <c:pt idx="9">
                  <c:v>2.0785699438786114E-4</c:v>
                </c:pt>
                <c:pt idx="10">
                  <c:v>0</c:v>
                </c:pt>
                <c:pt idx="11">
                  <c:v>7.0532915360501562E-4</c:v>
                </c:pt>
                <c:pt idx="12">
                  <c:v>1.4925373134328358E-4</c:v>
                </c:pt>
                <c:pt idx="14">
                  <c:v>3.7750094375235937E-4</c:v>
                </c:pt>
                <c:pt idx="15">
                  <c:v>2.2004620970403785E-4</c:v>
                </c:pt>
                <c:pt idx="16">
                  <c:v>1.1737089201877934E-4</c:v>
                </c:pt>
                <c:pt idx="17">
                  <c:v>0</c:v>
                </c:pt>
                <c:pt idx="18">
                  <c:v>0</c:v>
                </c:pt>
              </c:numCache>
            </c:numRef>
          </c:val>
          <c:extLst xmlns:c15="http://schemas.microsoft.com/office/drawing/2012/chart">
            <c:ext xmlns:c16="http://schemas.microsoft.com/office/drawing/2014/chart" uri="{C3380CC4-5D6E-409C-BE32-E72D297353CC}">
              <c16:uniqueId val="{00000000-3EDD-42C5-9809-DB14B546408A}"/>
            </c:ext>
          </c:extLst>
        </c:ser>
        <c:ser>
          <c:idx val="2"/>
          <c:order val="2"/>
          <c:spPr>
            <a:solidFill>
              <a:schemeClr val="accent3"/>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extLst>
            <c:ext xmlns:c16="http://schemas.microsoft.com/office/drawing/2014/chart" uri="{C3380CC4-5D6E-409C-BE32-E72D297353CC}">
              <c16:uniqueId val="{00000001-3EDD-42C5-9809-DB14B546408A}"/>
            </c:ext>
          </c:extLst>
        </c:ser>
        <c:ser>
          <c:idx val="3"/>
          <c:order val="3"/>
          <c:spPr>
            <a:solidFill>
              <a:schemeClr val="accent4"/>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extLst>
            <c:ext xmlns:c16="http://schemas.microsoft.com/office/drawing/2014/chart" uri="{C3380CC4-5D6E-409C-BE32-E72D297353CC}">
              <c16:uniqueId val="{00000002-3EDD-42C5-9809-DB14B546408A}"/>
            </c:ext>
          </c:extLst>
        </c:ser>
        <c:ser>
          <c:idx val="4"/>
          <c:order val="4"/>
          <c:spPr>
            <a:solidFill>
              <a:schemeClr val="accent5"/>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extLst>
            <c:ext xmlns:c16="http://schemas.microsoft.com/office/drawing/2014/chart" uri="{C3380CC4-5D6E-409C-BE32-E72D297353CC}">
              <c16:uniqueId val="{00000003-3EDD-42C5-9809-DB14B546408A}"/>
            </c:ext>
          </c:extLst>
        </c:ser>
        <c:ser>
          <c:idx val="5"/>
          <c:order val="5"/>
          <c:spPr>
            <a:solidFill>
              <a:schemeClr val="accent6"/>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extLst>
            <c:ext xmlns:c16="http://schemas.microsoft.com/office/drawing/2014/chart" uri="{C3380CC4-5D6E-409C-BE32-E72D297353CC}">
              <c16:uniqueId val="{00000004-3EDD-42C5-9809-DB14B546408A}"/>
            </c:ext>
          </c:extLst>
        </c:ser>
        <c:ser>
          <c:idx val="6"/>
          <c:order val="6"/>
          <c:tx>
            <c:strRef>
              <c:f>'Tỉ lệ nhâm theo hạng mục'!$F$2</c:f>
              <c:strCache>
                <c:ptCount val="1"/>
                <c:pt idx="0">
                  <c:v>Phế phẩm cacbon tay chổi (RAY 2)</c:v>
                </c:pt>
              </c:strCache>
            </c:strRef>
          </c:tx>
          <c:spPr>
            <a:solidFill>
              <a:schemeClr val="accent1">
                <a:lumMod val="6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mục'!$F$5:$F$23</c:f>
              <c:numCache>
                <c:formatCode>General</c:formatCode>
                <c:ptCount val="19"/>
                <c:pt idx="0">
                  <c:v>41</c:v>
                </c:pt>
                <c:pt idx="1">
                  <c:v>40</c:v>
                </c:pt>
                <c:pt idx="2">
                  <c:v>33</c:v>
                </c:pt>
                <c:pt idx="3">
                  <c:v>34</c:v>
                </c:pt>
                <c:pt idx="4">
                  <c:v>35</c:v>
                </c:pt>
                <c:pt idx="5">
                  <c:v>26</c:v>
                </c:pt>
                <c:pt idx="6">
                  <c:v>37</c:v>
                </c:pt>
                <c:pt idx="7">
                  <c:v>34</c:v>
                </c:pt>
                <c:pt idx="8">
                  <c:v>31</c:v>
                </c:pt>
                <c:pt idx="9">
                  <c:v>32</c:v>
                </c:pt>
                <c:pt idx="10">
                  <c:v>25</c:v>
                </c:pt>
                <c:pt idx="11">
                  <c:v>29</c:v>
                </c:pt>
                <c:pt idx="12">
                  <c:v>96</c:v>
                </c:pt>
                <c:pt idx="14">
                  <c:v>18</c:v>
                </c:pt>
                <c:pt idx="15">
                  <c:v>7</c:v>
                </c:pt>
                <c:pt idx="16">
                  <c:v>11</c:v>
                </c:pt>
                <c:pt idx="17">
                  <c:v>8</c:v>
                </c:pt>
                <c:pt idx="18">
                  <c:v>34</c:v>
                </c:pt>
              </c:numCache>
            </c:numRef>
          </c:val>
          <c:extLst xmlns:c15="http://schemas.microsoft.com/office/drawing/2012/chart">
            <c:ext xmlns:c16="http://schemas.microsoft.com/office/drawing/2014/chart" uri="{C3380CC4-5D6E-409C-BE32-E72D297353CC}">
              <c16:uniqueId val="{0000002F-3EDD-42C5-9809-DB14B546408A}"/>
            </c:ext>
          </c:extLst>
        </c:ser>
        <c:ser>
          <c:idx val="7"/>
          <c:order val="7"/>
          <c:tx>
            <c:strRef>
              <c:f>'Tỉ lệ nhâm theo hạng mục'!$F$2</c:f>
              <c:strCache>
                <c:ptCount val="1"/>
                <c:pt idx="0">
                  <c:v>Phế phẩm cacbon tay chổi (RAY 2)</c:v>
                </c:pt>
              </c:strCache>
            </c:strRef>
          </c:tx>
          <c:spPr>
            <a:solidFill>
              <a:schemeClr val="accent2">
                <a:lumMod val="6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mục'!$G$5:$G$23</c:f>
              <c:numCache>
                <c:formatCode>0.00%</c:formatCode>
                <c:ptCount val="19"/>
                <c:pt idx="0">
                  <c:v>3.273975884372754E-3</c:v>
                </c:pt>
                <c:pt idx="1">
                  <c:v>2.9498525073746312E-3</c:v>
                </c:pt>
                <c:pt idx="2">
                  <c:v>2.4546265992264208E-3</c:v>
                </c:pt>
                <c:pt idx="3">
                  <c:v>2.6370898937407897E-3</c:v>
                </c:pt>
                <c:pt idx="4">
                  <c:v>2.4156256470425842E-3</c:v>
                </c:pt>
                <c:pt idx="5">
                  <c:v>2.0175370528439512E-3</c:v>
                </c:pt>
                <c:pt idx="6">
                  <c:v>2.5417324998282614E-3</c:v>
                </c:pt>
                <c:pt idx="7">
                  <c:v>2.3093119608775386E-3</c:v>
                </c:pt>
                <c:pt idx="8">
                  <c:v>2.3308270676691729E-3</c:v>
                </c:pt>
                <c:pt idx="9">
                  <c:v>2.217141273470519E-3</c:v>
                </c:pt>
                <c:pt idx="10">
                  <c:v>1.8656716417910447E-3</c:v>
                </c:pt>
                <c:pt idx="11">
                  <c:v>2.2727272727272726E-3</c:v>
                </c:pt>
                <c:pt idx="12">
                  <c:v>7.164179104477612E-3</c:v>
                </c:pt>
                <c:pt idx="14">
                  <c:v>1.6987542468856172E-3</c:v>
                </c:pt>
                <c:pt idx="15">
                  <c:v>7.7016173396413242E-4</c:v>
                </c:pt>
                <c:pt idx="16">
                  <c:v>1.2910798122065727E-3</c:v>
                </c:pt>
                <c:pt idx="17">
                  <c:v>9.9378881987577643E-4</c:v>
                </c:pt>
                <c:pt idx="18">
                  <c:v>4.0000000000000001E-3</c:v>
                </c:pt>
              </c:numCache>
            </c:numRef>
          </c:val>
          <c:extLst xmlns:c15="http://schemas.microsoft.com/office/drawing/2012/chart">
            <c:ext xmlns:c16="http://schemas.microsoft.com/office/drawing/2014/chart" uri="{C3380CC4-5D6E-409C-BE32-E72D297353CC}">
              <c16:uniqueId val="{00000005-3EDD-42C5-9809-DB14B546408A}"/>
            </c:ext>
          </c:extLst>
        </c:ser>
        <c:ser>
          <c:idx val="8"/>
          <c:order val="8"/>
          <c:spPr>
            <a:solidFill>
              <a:schemeClr val="accent3">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extLst>
            <c:ext xmlns:c16="http://schemas.microsoft.com/office/drawing/2014/chart" uri="{C3380CC4-5D6E-409C-BE32-E72D297353CC}">
              <c16:uniqueId val="{00000006-3EDD-42C5-9809-DB14B546408A}"/>
            </c:ext>
          </c:extLst>
        </c:ser>
        <c:ser>
          <c:idx val="9"/>
          <c:order val="9"/>
          <c:spPr>
            <a:solidFill>
              <a:schemeClr val="accent4">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extLst>
            <c:ext xmlns:c16="http://schemas.microsoft.com/office/drawing/2014/chart" uri="{C3380CC4-5D6E-409C-BE32-E72D297353CC}">
              <c16:uniqueId val="{00000007-3EDD-42C5-9809-DB14B546408A}"/>
            </c:ext>
          </c:extLst>
        </c:ser>
        <c:ser>
          <c:idx val="10"/>
          <c:order val="10"/>
          <c:spPr>
            <a:solidFill>
              <a:schemeClr val="accent5">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extLst>
            <c:ext xmlns:c16="http://schemas.microsoft.com/office/drawing/2014/chart" uri="{C3380CC4-5D6E-409C-BE32-E72D297353CC}">
              <c16:uniqueId val="{00000008-3EDD-42C5-9809-DB14B546408A}"/>
            </c:ext>
          </c:extLst>
        </c:ser>
        <c:ser>
          <c:idx val="11"/>
          <c:order val="11"/>
          <c:spPr>
            <a:solidFill>
              <a:schemeClr val="accent6">
                <a:lumMod val="6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extLst>
            <c:ext xmlns:c16="http://schemas.microsoft.com/office/drawing/2014/chart" uri="{C3380CC4-5D6E-409C-BE32-E72D297353CC}">
              <c16:uniqueId val="{00000009-3EDD-42C5-9809-DB14B546408A}"/>
            </c:ext>
          </c:extLst>
        </c:ser>
        <c:ser>
          <c:idx val="12"/>
          <c:order val="12"/>
          <c:tx>
            <c:strRef>
              <c:f>'Tỉ lệ nhâm theo hạng mục'!$J$2</c:f>
              <c:strCache>
                <c:ptCount val="1"/>
                <c:pt idx="0">
                  <c:v>Hàn phía chổi (RAY 3)</c:v>
                </c:pt>
              </c:strCache>
            </c:strRef>
          </c:tx>
          <c:spPr>
            <a:solidFill>
              <a:schemeClr val="accent1">
                <a:lumMod val="80000"/>
                <a:lumOff val="2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mục'!$J$5:$J$23</c:f>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extLst xmlns:c15="http://schemas.microsoft.com/office/drawing/2012/chart">
            <c:ext xmlns:c16="http://schemas.microsoft.com/office/drawing/2014/chart" uri="{C3380CC4-5D6E-409C-BE32-E72D297353CC}">
              <c16:uniqueId val="{00000030-3EDD-42C5-9809-DB14B546408A}"/>
            </c:ext>
          </c:extLst>
        </c:ser>
        <c:ser>
          <c:idx val="13"/>
          <c:order val="13"/>
          <c:tx>
            <c:strRef>
              <c:f>'Tỉ lệ nhâm theo hạng mục'!$J$2</c:f>
              <c:strCache>
                <c:ptCount val="1"/>
                <c:pt idx="0">
                  <c:v>Hàn phía chổi (RAY 3)</c:v>
                </c:pt>
              </c:strCache>
            </c:strRef>
          </c:tx>
          <c:spPr>
            <a:solidFill>
              <a:schemeClr val="accent2">
                <a:lumMod val="80000"/>
                <a:lumOff val="2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mục'!$K$5:$K$23</c:f>
              <c:numCache>
                <c:formatCode>0.00%</c:formatCode>
                <c:ptCount val="19"/>
                <c:pt idx="0">
                  <c:v>1.6769144773616546E-3</c:v>
                </c:pt>
                <c:pt idx="1">
                  <c:v>2.359882005899705E-3</c:v>
                </c:pt>
                <c:pt idx="2">
                  <c:v>5.7274620648616482E-3</c:v>
                </c:pt>
                <c:pt idx="3">
                  <c:v>3.3351431009074691E-3</c:v>
                </c:pt>
                <c:pt idx="4">
                  <c:v>3.726965284008558E-3</c:v>
                </c:pt>
                <c:pt idx="5">
                  <c:v>3.2590983161325366E-3</c:v>
                </c:pt>
                <c:pt idx="6">
                  <c:v>2.816514391701587E-3</c:v>
                </c:pt>
                <c:pt idx="7">
                  <c:v>3.5318888813421177E-3</c:v>
                </c:pt>
                <c:pt idx="8">
                  <c:v>4.887218045112782E-3</c:v>
                </c:pt>
                <c:pt idx="9">
                  <c:v>4.7114252061248524E-3</c:v>
                </c:pt>
                <c:pt idx="10">
                  <c:v>3.2835820895522386E-3</c:v>
                </c:pt>
                <c:pt idx="11">
                  <c:v>4.7021943573667714E-3</c:v>
                </c:pt>
                <c:pt idx="12">
                  <c:v>2.8358208955223882E-3</c:v>
                </c:pt>
                <c:pt idx="14">
                  <c:v>1.6987542468856172E-3</c:v>
                </c:pt>
                <c:pt idx="15">
                  <c:v>1.6503465727802839E-3</c:v>
                </c:pt>
                <c:pt idx="16">
                  <c:v>1.9953051643192489E-3</c:v>
                </c:pt>
                <c:pt idx="17">
                  <c:v>7.4534161490683233E-4</c:v>
                </c:pt>
                <c:pt idx="18">
                  <c:v>5.8823529411764701E-4</c:v>
                </c:pt>
              </c:numCache>
            </c:numRef>
          </c:val>
          <c:extLst xmlns:c15="http://schemas.microsoft.com/office/drawing/2012/chart">
            <c:ext xmlns:c16="http://schemas.microsoft.com/office/drawing/2014/chart" uri="{C3380CC4-5D6E-409C-BE32-E72D297353CC}">
              <c16:uniqueId val="{0000000A-3EDD-42C5-9809-DB14B546408A}"/>
            </c:ext>
          </c:extLst>
        </c:ser>
        <c:ser>
          <c:idx val="14"/>
          <c:order val="14"/>
          <c:spPr>
            <a:solidFill>
              <a:schemeClr val="accent3">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extLst>
            <c:ext xmlns:c16="http://schemas.microsoft.com/office/drawing/2014/chart" uri="{C3380CC4-5D6E-409C-BE32-E72D297353CC}">
              <c16:uniqueId val="{0000000B-3EDD-42C5-9809-DB14B546408A}"/>
            </c:ext>
          </c:extLst>
        </c:ser>
        <c:ser>
          <c:idx val="15"/>
          <c:order val="15"/>
          <c:spPr>
            <a:solidFill>
              <a:schemeClr val="accent4">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extLst>
            <c:ext xmlns:c16="http://schemas.microsoft.com/office/drawing/2014/chart" uri="{C3380CC4-5D6E-409C-BE32-E72D297353CC}">
              <c16:uniqueId val="{0000000C-3EDD-42C5-9809-DB14B546408A}"/>
            </c:ext>
          </c:extLst>
        </c:ser>
        <c:ser>
          <c:idx val="16"/>
          <c:order val="16"/>
          <c:spPr>
            <a:solidFill>
              <a:schemeClr val="accent5">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extLst>
            <c:ext xmlns:c16="http://schemas.microsoft.com/office/drawing/2014/chart" uri="{C3380CC4-5D6E-409C-BE32-E72D297353CC}">
              <c16:uniqueId val="{0000000D-3EDD-42C5-9809-DB14B546408A}"/>
            </c:ext>
          </c:extLst>
        </c:ser>
        <c:ser>
          <c:idx val="17"/>
          <c:order val="17"/>
          <c:spPr>
            <a:solidFill>
              <a:schemeClr val="accent6">
                <a:lumMod val="80000"/>
                <a:lumOff val="2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extLst>
            <c:ext xmlns:c16="http://schemas.microsoft.com/office/drawing/2014/chart" uri="{C3380CC4-5D6E-409C-BE32-E72D297353CC}">
              <c16:uniqueId val="{0000000E-3EDD-42C5-9809-DB14B546408A}"/>
            </c:ext>
          </c:extLst>
        </c:ser>
        <c:ser>
          <c:idx val="19"/>
          <c:order val="19"/>
          <c:tx>
            <c:strRef>
              <c:f>'Tỉ lệ nhâm theo hạng mục'!$N$2</c:f>
              <c:strCache>
                <c:ptCount val="1"/>
                <c:pt idx="0">
                  <c:v>Hàn phía chấu điện  (RAY 4)</c:v>
                </c:pt>
              </c:strCache>
            </c:strRef>
          </c:tx>
          <c:spPr>
            <a:solidFill>
              <a:schemeClr val="accent2">
                <a:lumMod val="8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mục'!$O$5:$O$23</c:f>
              <c:numCache>
                <c:formatCode>0.00%</c:formatCode>
                <c:ptCount val="19"/>
                <c:pt idx="0">
                  <c:v>2.7150043919188693E-3</c:v>
                </c:pt>
                <c:pt idx="1">
                  <c:v>1.4749262536873156E-3</c:v>
                </c:pt>
                <c:pt idx="2">
                  <c:v>1.4876524843796489E-3</c:v>
                </c:pt>
                <c:pt idx="3">
                  <c:v>2.7922128286667182E-3</c:v>
                </c:pt>
                <c:pt idx="4">
                  <c:v>2.4156256470425842E-3</c:v>
                </c:pt>
                <c:pt idx="5">
                  <c:v>2.8711104213548539E-3</c:v>
                </c:pt>
                <c:pt idx="6">
                  <c:v>2.4043415538915983E-3</c:v>
                </c:pt>
                <c:pt idx="7">
                  <c:v>2.9885213611356379E-3</c:v>
                </c:pt>
                <c:pt idx="8">
                  <c:v>2.1052631578947368E-3</c:v>
                </c:pt>
                <c:pt idx="9">
                  <c:v>2.7021409270421948E-3</c:v>
                </c:pt>
                <c:pt idx="10">
                  <c:v>3.0597014925373136E-3</c:v>
                </c:pt>
                <c:pt idx="11">
                  <c:v>1.9592476489028211E-3</c:v>
                </c:pt>
                <c:pt idx="12">
                  <c:v>4.1044776119402984E-3</c:v>
                </c:pt>
                <c:pt idx="14">
                  <c:v>0</c:v>
                </c:pt>
                <c:pt idx="15">
                  <c:v>0</c:v>
                </c:pt>
                <c:pt idx="16">
                  <c:v>0</c:v>
                </c:pt>
                <c:pt idx="17">
                  <c:v>2.4844720496894411E-4</c:v>
                </c:pt>
                <c:pt idx="18">
                  <c:v>4.7058823529411766E-4</c:v>
                </c:pt>
              </c:numCache>
            </c:numRef>
          </c:val>
          <c:extLst xmlns:c15="http://schemas.microsoft.com/office/drawing/2012/chart">
            <c:ext xmlns:c16="http://schemas.microsoft.com/office/drawing/2014/chart" uri="{C3380CC4-5D6E-409C-BE32-E72D297353CC}">
              <c16:uniqueId val="{0000000F-3EDD-42C5-9809-DB14B546408A}"/>
            </c:ext>
          </c:extLst>
        </c:ser>
        <c:ser>
          <c:idx val="20"/>
          <c:order val="20"/>
          <c:spPr>
            <a:solidFill>
              <a:schemeClr val="accent3">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extLst>
            <c:ext xmlns:c16="http://schemas.microsoft.com/office/drawing/2014/chart" uri="{C3380CC4-5D6E-409C-BE32-E72D297353CC}">
              <c16:uniqueId val="{00000010-3EDD-42C5-9809-DB14B546408A}"/>
            </c:ext>
          </c:extLst>
        </c:ser>
        <c:ser>
          <c:idx val="21"/>
          <c:order val="21"/>
          <c:spPr>
            <a:solidFill>
              <a:schemeClr val="accent4">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extLst>
            <c:ext xmlns:c16="http://schemas.microsoft.com/office/drawing/2014/chart" uri="{C3380CC4-5D6E-409C-BE32-E72D297353CC}">
              <c16:uniqueId val="{00000011-3EDD-42C5-9809-DB14B546408A}"/>
            </c:ext>
          </c:extLst>
        </c:ser>
        <c:ser>
          <c:idx val="22"/>
          <c:order val="22"/>
          <c:spPr>
            <a:solidFill>
              <a:schemeClr val="accent5">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extLst>
            <c:ext xmlns:c16="http://schemas.microsoft.com/office/drawing/2014/chart" uri="{C3380CC4-5D6E-409C-BE32-E72D297353CC}">
              <c16:uniqueId val="{00000012-3EDD-42C5-9809-DB14B546408A}"/>
            </c:ext>
          </c:extLst>
        </c:ser>
        <c:ser>
          <c:idx val="23"/>
          <c:order val="23"/>
          <c:spPr>
            <a:solidFill>
              <a:schemeClr val="accent6">
                <a:lumMod val="8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extLst>
            <c:ext xmlns:c16="http://schemas.microsoft.com/office/drawing/2014/chart" uri="{C3380CC4-5D6E-409C-BE32-E72D297353CC}">
              <c16:uniqueId val="{00000013-3EDD-42C5-9809-DB14B546408A}"/>
            </c:ext>
          </c:extLst>
        </c:ser>
        <c:ser>
          <c:idx val="24"/>
          <c:order val="24"/>
          <c:tx>
            <c:strRef>
              <c:f>'Tỉ lệ nhâm theo hạng mục'!$R$2</c:f>
              <c:strCache>
                <c:ptCount val="1"/>
                <c:pt idx="0">
                  <c:v>Đế vỏ nhỏ (RAY 5)</c:v>
                </c:pt>
              </c:strCache>
            </c:strRef>
          </c:tx>
          <c:spPr>
            <a:solidFill>
              <a:schemeClr val="accent1">
                <a:lumMod val="60000"/>
                <a:lumOff val="4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mục'!$R$5:$R$23</c:f>
              <c:numCache>
                <c:formatCode>General</c:formatCode>
                <c:ptCount val="19"/>
                <c:pt idx="0">
                  <c:v>18</c:v>
                </c:pt>
                <c:pt idx="1">
                  <c:v>36</c:v>
                </c:pt>
                <c:pt idx="2">
                  <c:v>37</c:v>
                </c:pt>
                <c:pt idx="3">
                  <c:v>28</c:v>
                </c:pt>
                <c:pt idx="4">
                  <c:v>42</c:v>
                </c:pt>
                <c:pt idx="5">
                  <c:v>36</c:v>
                </c:pt>
                <c:pt idx="6">
                  <c:v>29</c:v>
                </c:pt>
                <c:pt idx="7">
                  <c:v>34</c:v>
                </c:pt>
                <c:pt idx="8">
                  <c:v>62</c:v>
                </c:pt>
                <c:pt idx="9">
                  <c:v>72</c:v>
                </c:pt>
                <c:pt idx="10">
                  <c:v>130</c:v>
                </c:pt>
                <c:pt idx="11">
                  <c:v>19</c:v>
                </c:pt>
                <c:pt idx="12">
                  <c:v>75</c:v>
                </c:pt>
                <c:pt idx="14">
                  <c:v>11</c:v>
                </c:pt>
                <c:pt idx="15">
                  <c:v>8</c:v>
                </c:pt>
                <c:pt idx="16">
                  <c:v>17</c:v>
                </c:pt>
                <c:pt idx="17">
                  <c:v>2</c:v>
                </c:pt>
                <c:pt idx="18">
                  <c:v>18</c:v>
                </c:pt>
              </c:numCache>
            </c:numRef>
          </c:val>
          <c:extLst xmlns:c15="http://schemas.microsoft.com/office/drawing/2012/chart">
            <c:ext xmlns:c16="http://schemas.microsoft.com/office/drawing/2014/chart" uri="{C3380CC4-5D6E-409C-BE32-E72D297353CC}">
              <c16:uniqueId val="{00000032-3EDD-42C5-9809-DB14B546408A}"/>
            </c:ext>
          </c:extLst>
        </c:ser>
        <c:ser>
          <c:idx val="25"/>
          <c:order val="25"/>
          <c:tx>
            <c:strRef>
              <c:f>'Tỉ lệ nhâm theo hạng mục'!$R$2</c:f>
              <c:strCache>
                <c:ptCount val="1"/>
                <c:pt idx="0">
                  <c:v>Đế vỏ nhỏ (RAY 5)</c:v>
                </c:pt>
              </c:strCache>
            </c:strRef>
          </c:tx>
          <c:spPr>
            <a:solidFill>
              <a:schemeClr val="accent2">
                <a:lumMod val="60000"/>
                <a:lumOff val="4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mục'!$S$5:$S$23</c:f>
              <c:numCache>
                <c:formatCode>0.00%</c:formatCode>
                <c:ptCount val="19"/>
                <c:pt idx="0">
                  <c:v>1.4373552663099897E-3</c:v>
                </c:pt>
                <c:pt idx="1">
                  <c:v>2.6548672566371681E-3</c:v>
                </c:pt>
                <c:pt idx="2">
                  <c:v>2.7521570961023503E-3</c:v>
                </c:pt>
                <c:pt idx="3">
                  <c:v>2.1717210889630034E-3</c:v>
                </c:pt>
                <c:pt idx="4">
                  <c:v>2.8987507764511007E-3</c:v>
                </c:pt>
                <c:pt idx="5">
                  <c:v>2.7935128423993171E-3</c:v>
                </c:pt>
                <c:pt idx="6">
                  <c:v>1.9921687160816101E-3</c:v>
                </c:pt>
                <c:pt idx="7">
                  <c:v>2.3093119608775386E-3</c:v>
                </c:pt>
                <c:pt idx="8">
                  <c:v>4.6616541353383459E-3</c:v>
                </c:pt>
                <c:pt idx="9">
                  <c:v>4.9885678653086678E-3</c:v>
                </c:pt>
                <c:pt idx="10">
                  <c:v>9.7014925373134324E-3</c:v>
                </c:pt>
                <c:pt idx="11">
                  <c:v>1.4890282131661441E-3</c:v>
                </c:pt>
                <c:pt idx="12">
                  <c:v>5.597014925373134E-3</c:v>
                </c:pt>
                <c:pt idx="14">
                  <c:v>1.0381275953189883E-3</c:v>
                </c:pt>
                <c:pt idx="15">
                  <c:v>8.8018483881615141E-4</c:v>
                </c:pt>
                <c:pt idx="16">
                  <c:v>1.9953051643192489E-3</c:v>
                </c:pt>
                <c:pt idx="17">
                  <c:v>2.4844720496894411E-4</c:v>
                </c:pt>
                <c:pt idx="18">
                  <c:v>2.1176470588235292E-3</c:v>
                </c:pt>
              </c:numCache>
            </c:numRef>
          </c:val>
          <c:extLst xmlns:c15="http://schemas.microsoft.com/office/drawing/2012/chart">
            <c:ext xmlns:c16="http://schemas.microsoft.com/office/drawing/2014/chart" uri="{C3380CC4-5D6E-409C-BE32-E72D297353CC}">
              <c16:uniqueId val="{00000014-3EDD-42C5-9809-DB14B546408A}"/>
            </c:ext>
          </c:extLst>
        </c:ser>
        <c:ser>
          <c:idx val="26"/>
          <c:order val="26"/>
          <c:spPr>
            <a:solidFill>
              <a:schemeClr val="accent3">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extLst>
            <c:ext xmlns:c16="http://schemas.microsoft.com/office/drawing/2014/chart" uri="{C3380CC4-5D6E-409C-BE32-E72D297353CC}">
              <c16:uniqueId val="{00000015-3EDD-42C5-9809-DB14B546408A}"/>
            </c:ext>
          </c:extLst>
        </c:ser>
        <c:ser>
          <c:idx val="27"/>
          <c:order val="27"/>
          <c:spPr>
            <a:solidFill>
              <a:schemeClr val="accent4">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extLst>
            <c:ext xmlns:c16="http://schemas.microsoft.com/office/drawing/2014/chart" uri="{C3380CC4-5D6E-409C-BE32-E72D297353CC}">
              <c16:uniqueId val="{00000016-3EDD-42C5-9809-DB14B546408A}"/>
            </c:ext>
          </c:extLst>
        </c:ser>
        <c:ser>
          <c:idx val="28"/>
          <c:order val="28"/>
          <c:spPr>
            <a:solidFill>
              <a:schemeClr val="accent5">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extLst>
            <c:ext xmlns:c16="http://schemas.microsoft.com/office/drawing/2014/chart" uri="{C3380CC4-5D6E-409C-BE32-E72D297353CC}">
              <c16:uniqueId val="{00000017-3EDD-42C5-9809-DB14B546408A}"/>
            </c:ext>
          </c:extLst>
        </c:ser>
        <c:ser>
          <c:idx val="29"/>
          <c:order val="29"/>
          <c:tx>
            <c:strRef>
              <c:f>'Tổng hợp'!$Z$2</c:f>
              <c:strCache>
                <c:ptCount val="1"/>
                <c:pt idx="0">
                  <c:v>Đế vỏ nhỏ (RAY 5)</c:v>
                </c:pt>
              </c:strCache>
            </c:strRef>
          </c:tx>
          <c:spPr>
            <a:solidFill>
              <a:schemeClr val="accent6">
                <a:lumMod val="60000"/>
                <a:lumOff val="4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extLst>
            <c:ext xmlns:c16="http://schemas.microsoft.com/office/drawing/2014/chart" uri="{C3380CC4-5D6E-409C-BE32-E72D297353CC}">
              <c16:uniqueId val="{00000018-3EDD-42C5-9809-DB14B546408A}"/>
            </c:ext>
          </c:extLst>
        </c:ser>
        <c:ser>
          <c:idx val="30"/>
          <c:order val="30"/>
          <c:tx>
            <c:strRef>
              <c:f>'Tỉ lệ nhâm theo hạng mục'!$V$2</c:f>
              <c:strCache>
                <c:ptCount val="1"/>
                <c:pt idx="0">
                  <c:v>Phế phẩm tụ điện (RAY 6)</c:v>
                </c:pt>
              </c:strCache>
            </c:strRef>
          </c:tx>
          <c:spPr>
            <a:solidFill>
              <a:schemeClr val="accent1">
                <a:lumMod val="5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mục'!$V$5:$V$23</c:f>
              <c:numCache>
                <c:formatCode>General</c:formatCode>
                <c:ptCount val="19"/>
                <c:pt idx="0">
                  <c:v>25</c:v>
                </c:pt>
                <c:pt idx="1">
                  <c:v>15</c:v>
                </c:pt>
                <c:pt idx="2">
                  <c:v>13</c:v>
                </c:pt>
                <c:pt idx="3">
                  <c:v>3</c:v>
                </c:pt>
                <c:pt idx="4">
                  <c:v>3</c:v>
                </c:pt>
                <c:pt idx="5">
                  <c:v>1</c:v>
                </c:pt>
                <c:pt idx="6">
                  <c:v>10</c:v>
                </c:pt>
                <c:pt idx="7">
                  <c:v>5</c:v>
                </c:pt>
                <c:pt idx="8">
                  <c:v>5</c:v>
                </c:pt>
                <c:pt idx="9">
                  <c:v>7</c:v>
                </c:pt>
                <c:pt idx="10">
                  <c:v>8</c:v>
                </c:pt>
                <c:pt idx="11">
                  <c:v>54</c:v>
                </c:pt>
                <c:pt idx="12">
                  <c:v>4</c:v>
                </c:pt>
                <c:pt idx="14">
                  <c:v>0</c:v>
                </c:pt>
                <c:pt idx="15">
                  <c:v>0</c:v>
                </c:pt>
                <c:pt idx="16">
                  <c:v>4</c:v>
                </c:pt>
                <c:pt idx="17">
                  <c:v>7</c:v>
                </c:pt>
                <c:pt idx="18">
                  <c:v>10</c:v>
                </c:pt>
              </c:numCache>
            </c:numRef>
          </c:val>
          <c:extLst xmlns:c15="http://schemas.microsoft.com/office/drawing/2012/chart">
            <c:ext xmlns:c16="http://schemas.microsoft.com/office/drawing/2014/chart" uri="{C3380CC4-5D6E-409C-BE32-E72D297353CC}">
              <c16:uniqueId val="{00000033-3EDD-42C5-9809-DB14B546408A}"/>
            </c:ext>
          </c:extLst>
        </c:ser>
        <c:ser>
          <c:idx val="31"/>
          <c:order val="31"/>
          <c:tx>
            <c:strRef>
              <c:f>'Tỉ lệ nhâm theo hạng mục'!$V$2</c:f>
              <c:strCache>
                <c:ptCount val="1"/>
                <c:pt idx="0">
                  <c:v>Phế phẩm tụ điện (RAY 6)</c:v>
                </c:pt>
              </c:strCache>
            </c:strRef>
          </c:tx>
          <c:spPr>
            <a:solidFill>
              <a:schemeClr val="accent2">
                <a:lumMod val="5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mục'!$W$5:$W$23</c:f>
              <c:numCache>
                <c:formatCode>0.00%</c:formatCode>
                <c:ptCount val="19"/>
                <c:pt idx="0">
                  <c:v>1.9963267587638743E-3</c:v>
                </c:pt>
                <c:pt idx="1">
                  <c:v>1.1061946902654867E-3</c:v>
                </c:pt>
                <c:pt idx="2">
                  <c:v>9.6697411484677174E-4</c:v>
                </c:pt>
                <c:pt idx="3">
                  <c:v>2.3268440238889319E-4</c:v>
                </c:pt>
                <c:pt idx="4">
                  <c:v>2.0705362688936435E-4</c:v>
                </c:pt>
                <c:pt idx="5">
                  <c:v>7.7597578955536584E-5</c:v>
                </c:pt>
                <c:pt idx="6">
                  <c:v>6.8695472968331392E-4</c:v>
                </c:pt>
                <c:pt idx="7">
                  <c:v>3.3960470012904981E-4</c:v>
                </c:pt>
                <c:pt idx="8">
                  <c:v>3.7593984962406017E-4</c:v>
                </c:pt>
                <c:pt idx="9">
                  <c:v>4.8499965357167601E-4</c:v>
                </c:pt>
                <c:pt idx="10">
                  <c:v>5.9701492537313433E-4</c:v>
                </c:pt>
                <c:pt idx="11">
                  <c:v>4.2319749216300937E-3</c:v>
                </c:pt>
                <c:pt idx="12">
                  <c:v>2.9850746268656717E-4</c:v>
                </c:pt>
                <c:pt idx="14">
                  <c:v>0</c:v>
                </c:pt>
                <c:pt idx="15">
                  <c:v>0</c:v>
                </c:pt>
                <c:pt idx="16">
                  <c:v>4.6948356807511736E-4</c:v>
                </c:pt>
                <c:pt idx="17">
                  <c:v>8.6956521739130438E-4</c:v>
                </c:pt>
                <c:pt idx="18">
                  <c:v>1.176470588235294E-3</c:v>
                </c:pt>
              </c:numCache>
            </c:numRef>
          </c:val>
          <c:extLst xmlns:c15="http://schemas.microsoft.com/office/drawing/2012/chart">
            <c:ext xmlns:c16="http://schemas.microsoft.com/office/drawing/2014/chart" uri="{C3380CC4-5D6E-409C-BE32-E72D297353CC}">
              <c16:uniqueId val="{00000019-3EDD-42C5-9809-DB14B546408A}"/>
            </c:ext>
          </c:extLst>
        </c:ser>
        <c:ser>
          <c:idx val="32"/>
          <c:order val="32"/>
          <c:spPr>
            <a:solidFill>
              <a:schemeClr val="accent3">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extLst>
            <c:ext xmlns:c16="http://schemas.microsoft.com/office/drawing/2014/chart" uri="{C3380CC4-5D6E-409C-BE32-E72D297353CC}">
              <c16:uniqueId val="{0000001A-3EDD-42C5-9809-DB14B546408A}"/>
            </c:ext>
          </c:extLst>
        </c:ser>
        <c:ser>
          <c:idx val="33"/>
          <c:order val="33"/>
          <c:spPr>
            <a:solidFill>
              <a:schemeClr val="accent4">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extLst>
            <c:ext xmlns:c16="http://schemas.microsoft.com/office/drawing/2014/chart" uri="{C3380CC4-5D6E-409C-BE32-E72D297353CC}">
              <c16:uniqueId val="{0000001B-3EDD-42C5-9809-DB14B546408A}"/>
            </c:ext>
          </c:extLst>
        </c:ser>
        <c:ser>
          <c:idx val="34"/>
          <c:order val="34"/>
          <c:spPr>
            <a:solidFill>
              <a:schemeClr val="accent5">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extLst>
            <c:ext xmlns:c16="http://schemas.microsoft.com/office/drawing/2014/chart" uri="{C3380CC4-5D6E-409C-BE32-E72D297353CC}">
              <c16:uniqueId val="{0000001C-3EDD-42C5-9809-DB14B546408A}"/>
            </c:ext>
          </c:extLst>
        </c:ser>
        <c:ser>
          <c:idx val="35"/>
          <c:order val="35"/>
          <c:spPr>
            <a:solidFill>
              <a:schemeClr val="accent6">
                <a:lumMod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extLst>
            <c:ext xmlns:c16="http://schemas.microsoft.com/office/drawing/2014/chart" uri="{C3380CC4-5D6E-409C-BE32-E72D297353CC}">
              <c16:uniqueId val="{0000001D-3EDD-42C5-9809-DB14B546408A}"/>
            </c:ext>
          </c:extLst>
        </c:ser>
        <c:ser>
          <c:idx val="37"/>
          <c:order val="37"/>
          <c:tx>
            <c:strRef>
              <c:f>'Tỉ lệ nhâm theo hạng mục'!$Z$2</c:f>
              <c:strCache>
                <c:ptCount val="1"/>
                <c:pt idx="0">
                  <c:v>cong chấu điện (RAY 7)</c:v>
                </c:pt>
              </c:strCache>
            </c:strRef>
          </c:tx>
          <c:spPr>
            <a:solidFill>
              <a:schemeClr val="accent2">
                <a:lumMod val="70000"/>
                <a:lumOff val="3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mục'!$AA$5:$AA$23</c:f>
              <c:numCache>
                <c:formatCode>0.00%</c:formatCode>
                <c:ptCount val="19"/>
                <c:pt idx="0">
                  <c:v>0</c:v>
                </c:pt>
                <c:pt idx="1">
                  <c:v>0</c:v>
                </c:pt>
                <c:pt idx="2">
                  <c:v>0</c:v>
                </c:pt>
                <c:pt idx="3">
                  <c:v>0</c:v>
                </c:pt>
                <c:pt idx="4">
                  <c:v>0</c:v>
                </c:pt>
                <c:pt idx="5">
                  <c:v>0</c:v>
                </c:pt>
                <c:pt idx="6">
                  <c:v>0</c:v>
                </c:pt>
                <c:pt idx="7">
                  <c:v>0</c:v>
                </c:pt>
                <c:pt idx="8">
                  <c:v>0</c:v>
                </c:pt>
                <c:pt idx="9">
                  <c:v>0</c:v>
                </c:pt>
                <c:pt idx="10">
                  <c:v>0</c:v>
                </c:pt>
                <c:pt idx="11">
                  <c:v>0</c:v>
                </c:pt>
                <c:pt idx="12">
                  <c:v>0</c:v>
                </c:pt>
                <c:pt idx="14">
                  <c:v>0</c:v>
                </c:pt>
                <c:pt idx="15">
                  <c:v>0</c:v>
                </c:pt>
                <c:pt idx="16">
                  <c:v>2.3474178403755868E-4</c:v>
                </c:pt>
                <c:pt idx="17">
                  <c:v>0</c:v>
                </c:pt>
                <c:pt idx="18">
                  <c:v>1.1764705882352942E-4</c:v>
                </c:pt>
              </c:numCache>
            </c:numRef>
          </c:val>
          <c:extLst xmlns:c15="http://schemas.microsoft.com/office/drawing/2012/chart">
            <c:ext xmlns:c16="http://schemas.microsoft.com/office/drawing/2014/chart" uri="{C3380CC4-5D6E-409C-BE32-E72D297353CC}">
              <c16:uniqueId val="{0000001E-3EDD-42C5-9809-DB14B546408A}"/>
            </c:ext>
          </c:extLst>
        </c:ser>
        <c:ser>
          <c:idx val="38"/>
          <c:order val="38"/>
          <c:spPr>
            <a:solidFill>
              <a:schemeClr val="accent3">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extLst>
            <c:ext xmlns:c16="http://schemas.microsoft.com/office/drawing/2014/chart" uri="{C3380CC4-5D6E-409C-BE32-E72D297353CC}">
              <c16:uniqueId val="{0000001F-3EDD-42C5-9809-DB14B546408A}"/>
            </c:ext>
          </c:extLst>
        </c:ser>
        <c:ser>
          <c:idx val="39"/>
          <c:order val="39"/>
          <c:spPr>
            <a:solidFill>
              <a:schemeClr val="accent4">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extLst>
            <c:ext xmlns:c16="http://schemas.microsoft.com/office/drawing/2014/chart" uri="{C3380CC4-5D6E-409C-BE32-E72D297353CC}">
              <c16:uniqueId val="{00000020-3EDD-42C5-9809-DB14B546408A}"/>
            </c:ext>
          </c:extLst>
        </c:ser>
        <c:ser>
          <c:idx val="40"/>
          <c:order val="40"/>
          <c:spPr>
            <a:solidFill>
              <a:schemeClr val="accent5">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extLst>
            <c:ext xmlns:c16="http://schemas.microsoft.com/office/drawing/2014/chart" uri="{C3380CC4-5D6E-409C-BE32-E72D297353CC}">
              <c16:uniqueId val="{00000021-3EDD-42C5-9809-DB14B546408A}"/>
            </c:ext>
          </c:extLst>
        </c:ser>
        <c:ser>
          <c:idx val="41"/>
          <c:order val="41"/>
          <c:spPr>
            <a:solidFill>
              <a:schemeClr val="accent6">
                <a:lumMod val="70000"/>
                <a:lumOff val="3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extLst>
            <c:ext xmlns:c16="http://schemas.microsoft.com/office/drawing/2014/chart" uri="{C3380CC4-5D6E-409C-BE32-E72D297353CC}">
              <c16:uniqueId val="{00000022-3EDD-42C5-9809-DB14B546408A}"/>
            </c:ext>
          </c:extLst>
        </c:ser>
        <c:ser>
          <c:idx val="42"/>
          <c:order val="42"/>
          <c:tx>
            <c:strRef>
              <c:f>'Tỉ lệ nhâm theo hạng mục'!$AD$2</c:f>
              <c:strCache>
                <c:ptCount val="1"/>
                <c:pt idx="0">
                  <c:v>Bụi chì (RAY 8)</c:v>
                </c:pt>
              </c:strCache>
            </c:strRef>
          </c:tx>
          <c:spPr>
            <a:solidFill>
              <a:schemeClr val="accent1">
                <a:lumMod val="7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mục'!$AD$5:$AD$23</c:f>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extLst xmlns:c15="http://schemas.microsoft.com/office/drawing/2012/chart">
            <c:ext xmlns:c16="http://schemas.microsoft.com/office/drawing/2014/chart" uri="{C3380CC4-5D6E-409C-BE32-E72D297353CC}">
              <c16:uniqueId val="{00000035-3EDD-42C5-9809-DB14B546408A}"/>
            </c:ext>
          </c:extLst>
        </c:ser>
        <c:ser>
          <c:idx val="43"/>
          <c:order val="43"/>
          <c:tx>
            <c:strRef>
              <c:f>'Tỉ lệ nhâm theo hạng mục'!$AD$2</c:f>
              <c:strCache>
                <c:ptCount val="1"/>
                <c:pt idx="0">
                  <c:v>Bụi chì (RAY 8)</c:v>
                </c:pt>
              </c:strCache>
            </c:strRef>
          </c:tx>
          <c:spPr>
            <a:solidFill>
              <a:schemeClr val="accent2">
                <a:lumMod val="7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mục'!$AE$5:$AE$23</c:f>
              <c:numCache>
                <c:formatCode>0.00%</c:formatCode>
                <c:ptCount val="19"/>
                <c:pt idx="0">
                  <c:v>2.3157390401660942E-3</c:v>
                </c:pt>
                <c:pt idx="1">
                  <c:v>2.8761061946902654E-3</c:v>
                </c:pt>
                <c:pt idx="2">
                  <c:v>1.2645046117227016E-3</c:v>
                </c:pt>
                <c:pt idx="3">
                  <c:v>3.1800201659815406E-3</c:v>
                </c:pt>
                <c:pt idx="4">
                  <c:v>2.0015183932638554E-3</c:v>
                </c:pt>
                <c:pt idx="5">
                  <c:v>3.724683789865756E-3</c:v>
                </c:pt>
                <c:pt idx="6">
                  <c:v>3.3660781754482377E-3</c:v>
                </c:pt>
                <c:pt idx="7">
                  <c:v>2.1055491408001085E-3</c:v>
                </c:pt>
                <c:pt idx="8">
                  <c:v>9.7744360902255649E-4</c:v>
                </c:pt>
                <c:pt idx="9">
                  <c:v>1.3857132959190744E-3</c:v>
                </c:pt>
                <c:pt idx="10">
                  <c:v>1.4179104477611941E-3</c:v>
                </c:pt>
                <c:pt idx="11">
                  <c:v>7.2884012539184955E-3</c:v>
                </c:pt>
                <c:pt idx="12">
                  <c:v>1.2686567164179104E-3</c:v>
                </c:pt>
                <c:pt idx="14">
                  <c:v>2.8312570781426955E-4</c:v>
                </c:pt>
                <c:pt idx="15">
                  <c:v>1.8703927824843217E-3</c:v>
                </c:pt>
                <c:pt idx="16">
                  <c:v>1.1737089201877935E-3</c:v>
                </c:pt>
                <c:pt idx="17">
                  <c:v>4.9689440993788822E-4</c:v>
                </c:pt>
                <c:pt idx="18">
                  <c:v>3.5294117647058826E-4</c:v>
                </c:pt>
              </c:numCache>
            </c:numRef>
          </c:val>
          <c:extLst xmlns:c15="http://schemas.microsoft.com/office/drawing/2012/chart">
            <c:ext xmlns:c16="http://schemas.microsoft.com/office/drawing/2014/chart" uri="{C3380CC4-5D6E-409C-BE32-E72D297353CC}">
              <c16:uniqueId val="{00000023-3EDD-42C5-9809-DB14B546408A}"/>
            </c:ext>
          </c:extLst>
        </c:ser>
        <c:ser>
          <c:idx val="44"/>
          <c:order val="44"/>
          <c:spPr>
            <a:solidFill>
              <a:schemeClr val="accent3">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extLst>
            <c:ext xmlns:c16="http://schemas.microsoft.com/office/drawing/2014/chart" uri="{C3380CC4-5D6E-409C-BE32-E72D297353CC}">
              <c16:uniqueId val="{00000024-3EDD-42C5-9809-DB14B546408A}"/>
            </c:ext>
          </c:extLst>
        </c:ser>
        <c:ser>
          <c:idx val="45"/>
          <c:order val="45"/>
          <c:spPr>
            <a:solidFill>
              <a:schemeClr val="accent4">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extLst>
            <c:ext xmlns:c16="http://schemas.microsoft.com/office/drawing/2014/chart" uri="{C3380CC4-5D6E-409C-BE32-E72D297353CC}">
              <c16:uniqueId val="{00000025-3EDD-42C5-9809-DB14B546408A}"/>
            </c:ext>
          </c:extLst>
        </c:ser>
        <c:ser>
          <c:idx val="46"/>
          <c:order val="46"/>
          <c:spPr>
            <a:solidFill>
              <a:schemeClr val="accent5">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extLst>
            <c:ext xmlns:c16="http://schemas.microsoft.com/office/drawing/2014/chart" uri="{C3380CC4-5D6E-409C-BE32-E72D297353CC}">
              <c16:uniqueId val="{00000026-3EDD-42C5-9809-DB14B546408A}"/>
            </c:ext>
          </c:extLst>
        </c:ser>
        <c:ser>
          <c:idx val="47"/>
          <c:order val="47"/>
          <c:spPr>
            <a:solidFill>
              <a:schemeClr val="accent6">
                <a:lumMod val="7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extLst>
            <c:ext xmlns:c16="http://schemas.microsoft.com/office/drawing/2014/chart" uri="{C3380CC4-5D6E-409C-BE32-E72D297353CC}">
              <c16:uniqueId val="{00000027-3EDD-42C5-9809-DB14B546408A}"/>
            </c:ext>
          </c:extLst>
        </c:ser>
        <c:ser>
          <c:idx val="48"/>
          <c:order val="48"/>
          <c:tx>
            <c:strRef>
              <c:f>'Tỉ lệ nhâm theo hạng mục'!$AH$2</c:f>
              <c:strCache>
                <c:ptCount val="1"/>
                <c:pt idx="0">
                  <c:v>phế phẩm khác (RAY 9)</c:v>
                </c:pt>
              </c:strCache>
            </c:strRef>
          </c:tx>
          <c:spPr>
            <a:solidFill>
              <a:schemeClr val="accent1">
                <a:lumMod val="50000"/>
                <a:lumOff val="5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mục'!$AH$5:$AH$23</c:f>
              <c:numCache>
                <c:formatCode>General</c:formatCode>
                <c:ptCount val="19"/>
                <c:pt idx="0">
                  <c:v>18</c:v>
                </c:pt>
                <c:pt idx="1">
                  <c:v>16</c:v>
                </c:pt>
                <c:pt idx="2">
                  <c:v>18</c:v>
                </c:pt>
                <c:pt idx="3">
                  <c:v>39</c:v>
                </c:pt>
                <c:pt idx="4">
                  <c:v>40</c:v>
                </c:pt>
                <c:pt idx="5">
                  <c:v>26</c:v>
                </c:pt>
                <c:pt idx="6">
                  <c:v>28</c:v>
                </c:pt>
                <c:pt idx="7">
                  <c:v>22</c:v>
                </c:pt>
                <c:pt idx="8">
                  <c:v>35</c:v>
                </c:pt>
                <c:pt idx="9">
                  <c:v>29</c:v>
                </c:pt>
                <c:pt idx="10">
                  <c:v>54</c:v>
                </c:pt>
                <c:pt idx="11">
                  <c:v>0</c:v>
                </c:pt>
                <c:pt idx="12">
                  <c:v>29</c:v>
                </c:pt>
                <c:pt idx="14">
                  <c:v>0</c:v>
                </c:pt>
                <c:pt idx="15">
                  <c:v>0</c:v>
                </c:pt>
                <c:pt idx="16">
                  <c:v>0</c:v>
                </c:pt>
                <c:pt idx="17">
                  <c:v>0</c:v>
                </c:pt>
                <c:pt idx="18">
                  <c:v>0</c:v>
                </c:pt>
              </c:numCache>
            </c:numRef>
          </c:val>
          <c:extLst xmlns:c15="http://schemas.microsoft.com/office/drawing/2012/chart">
            <c:ext xmlns:c16="http://schemas.microsoft.com/office/drawing/2014/chart" uri="{C3380CC4-5D6E-409C-BE32-E72D297353CC}">
              <c16:uniqueId val="{00000036-3EDD-42C5-9809-DB14B546408A}"/>
            </c:ext>
          </c:extLst>
        </c:ser>
        <c:ser>
          <c:idx val="49"/>
          <c:order val="49"/>
          <c:tx>
            <c:strRef>
              <c:f>'Tỉ lệ nhâm theo hạng mục'!$AH$2</c:f>
              <c:strCache>
                <c:ptCount val="1"/>
                <c:pt idx="0">
                  <c:v>phế phẩm khác (RAY 9)</c:v>
                </c:pt>
              </c:strCache>
            </c:strRef>
          </c:tx>
          <c:spPr>
            <a:solidFill>
              <a:schemeClr val="accent2">
                <a:lumMod val="50000"/>
                <a:lumOff val="50000"/>
              </a:schemeClr>
            </a:solidFill>
            <a:ln>
              <a:noFill/>
            </a:ln>
            <a:effectLst/>
          </c:spPr>
          <c:invertIfNegative val="0"/>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mục'!$AI$5:$AI$23</c:f>
              <c:numCache>
                <c:formatCode>0.00%</c:formatCode>
                <c:ptCount val="19"/>
                <c:pt idx="0">
                  <c:v>1.4373552663099897E-3</c:v>
                </c:pt>
                <c:pt idx="1">
                  <c:v>1.1799410029498525E-3</c:v>
                </c:pt>
                <c:pt idx="2">
                  <c:v>1.3388872359416839E-3</c:v>
                </c:pt>
                <c:pt idx="3">
                  <c:v>3.0248972310556116E-3</c:v>
                </c:pt>
                <c:pt idx="4">
                  <c:v>2.7607150251915246E-3</c:v>
                </c:pt>
                <c:pt idx="5">
                  <c:v>2.0175370528439512E-3</c:v>
                </c:pt>
                <c:pt idx="6">
                  <c:v>1.9234732431132788E-3</c:v>
                </c:pt>
                <c:pt idx="7">
                  <c:v>1.494260680567819E-3</c:v>
                </c:pt>
                <c:pt idx="8">
                  <c:v>2.631578947368421E-3</c:v>
                </c:pt>
                <c:pt idx="9">
                  <c:v>2.0092842790826577E-3</c:v>
                </c:pt>
                <c:pt idx="10">
                  <c:v>4.0298507462686569E-3</c:v>
                </c:pt>
                <c:pt idx="11">
                  <c:v>0</c:v>
                </c:pt>
                <c:pt idx="12">
                  <c:v>2.1641791044776119E-3</c:v>
                </c:pt>
                <c:pt idx="14">
                  <c:v>0</c:v>
                </c:pt>
                <c:pt idx="15">
                  <c:v>0</c:v>
                </c:pt>
                <c:pt idx="16">
                  <c:v>0</c:v>
                </c:pt>
                <c:pt idx="17">
                  <c:v>0</c:v>
                </c:pt>
                <c:pt idx="18">
                  <c:v>0</c:v>
                </c:pt>
              </c:numCache>
            </c:numRef>
          </c:val>
          <c:extLst xmlns:c15="http://schemas.microsoft.com/office/drawing/2012/chart">
            <c:ext xmlns:c16="http://schemas.microsoft.com/office/drawing/2014/chart" uri="{C3380CC4-5D6E-409C-BE32-E72D297353CC}">
              <c16:uniqueId val="{00000028-3EDD-42C5-9809-DB14B546408A}"/>
            </c:ext>
          </c:extLst>
        </c:ser>
        <c:ser>
          <c:idx val="50"/>
          <c:order val="50"/>
          <c:spPr>
            <a:solidFill>
              <a:schemeClr val="accent3">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extLst>
            <c:ext xmlns:c16="http://schemas.microsoft.com/office/drawing/2014/chart" uri="{C3380CC4-5D6E-409C-BE32-E72D297353CC}">
              <c16:uniqueId val="{00000029-3EDD-42C5-9809-DB14B546408A}"/>
            </c:ext>
          </c:extLst>
        </c:ser>
        <c:ser>
          <c:idx val="51"/>
          <c:order val="51"/>
          <c:spPr>
            <a:solidFill>
              <a:schemeClr val="accent4">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extLst>
            <c:ext xmlns:c16="http://schemas.microsoft.com/office/drawing/2014/chart" uri="{C3380CC4-5D6E-409C-BE32-E72D297353CC}">
              <c16:uniqueId val="{0000002A-3EDD-42C5-9809-DB14B546408A}"/>
            </c:ext>
          </c:extLst>
        </c:ser>
        <c:ser>
          <c:idx val="52"/>
          <c:order val="52"/>
          <c:spPr>
            <a:solidFill>
              <a:schemeClr val="accent5">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extLst>
            <c:ext xmlns:c16="http://schemas.microsoft.com/office/drawing/2014/chart" uri="{C3380CC4-5D6E-409C-BE32-E72D297353CC}">
              <c16:uniqueId val="{0000002B-3EDD-42C5-9809-DB14B546408A}"/>
            </c:ext>
          </c:extLst>
        </c:ser>
        <c:ser>
          <c:idx val="53"/>
          <c:order val="53"/>
          <c:spPr>
            <a:solidFill>
              <a:schemeClr val="accent6">
                <a:lumMod val="50000"/>
                <a:lumOff val="50000"/>
              </a:schemeClr>
            </a:solidFill>
            <a:ln>
              <a:noFill/>
            </a:ln>
            <a:effectLst/>
          </c:spPr>
          <c:invertIfNegative val="0"/>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extLst>
            <c:ext xmlns:c16="http://schemas.microsoft.com/office/drawing/2014/chart" uri="{C3380CC4-5D6E-409C-BE32-E72D297353CC}">
              <c16:uniqueId val="{0000002C-3EDD-42C5-9809-DB14B546408A}"/>
            </c:ext>
          </c:extLst>
        </c:ser>
        <c:dLbls>
          <c:showLegendKey val="0"/>
          <c:showVal val="0"/>
          <c:showCatName val="0"/>
          <c:showSerName val="0"/>
          <c:showPercent val="0"/>
          <c:showBubbleSize val="0"/>
        </c:dLbls>
        <c:gapWidth val="150"/>
        <c:overlap val="100"/>
        <c:axId val="729349776"/>
        <c:axId val="729355024"/>
        <c:extLst>
          <c:ext xmlns:c15="http://schemas.microsoft.com/office/drawing/2012/chart" uri="{02D57815-91ED-43cb-92C2-25804820EDAC}">
            <c15:filteredBarSeries>
              <c15:ser>
                <c:idx val="0"/>
                <c:order val="0"/>
                <c:tx>
                  <c:strRef>
                    <c:extLst>
                      <c:ext uri="{02D57815-91ED-43cb-92C2-25804820EDAC}">
                        <c15:formulaRef>
                          <c15:sqref>'Tỉ lệ nhâm theo hạng mục'!$B$2</c15:sqref>
                        </c15:formulaRef>
                      </c:ext>
                    </c:extLst>
                    <c:strCache>
                      <c:ptCount val="1"/>
                      <c:pt idx="0">
                        <c:v>Phế phẩm cuộn cảm (RAY 1)</c:v>
                      </c:pt>
                    </c:strCache>
                  </c:strRef>
                </c:tx>
                <c:spPr>
                  <a:solidFill>
                    <a:schemeClr val="accent1"/>
                  </a:solidFill>
                  <a:ln>
                    <a:noFill/>
                  </a:ln>
                  <a:effectLst/>
                </c:spPr>
                <c:invertIfNegative val="0"/>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mục'!$B$5:$B$23</c15:sqref>
                        </c15:formulaRef>
                      </c:ext>
                    </c:extLst>
                    <c:numCache>
                      <c:formatCode>General</c:formatCode>
                      <c:ptCount val="19"/>
                      <c:pt idx="0">
                        <c:v>9</c:v>
                      </c:pt>
                      <c:pt idx="1">
                        <c:v>10</c:v>
                      </c:pt>
                      <c:pt idx="2">
                        <c:v>7</c:v>
                      </c:pt>
                      <c:pt idx="3">
                        <c:v>10</c:v>
                      </c:pt>
                      <c:pt idx="4">
                        <c:v>11</c:v>
                      </c:pt>
                      <c:pt idx="5">
                        <c:v>15</c:v>
                      </c:pt>
                      <c:pt idx="6">
                        <c:v>19</c:v>
                      </c:pt>
                      <c:pt idx="7">
                        <c:v>22</c:v>
                      </c:pt>
                      <c:pt idx="8">
                        <c:v>4</c:v>
                      </c:pt>
                      <c:pt idx="9">
                        <c:v>3</c:v>
                      </c:pt>
                      <c:pt idx="10">
                        <c:v>0</c:v>
                      </c:pt>
                      <c:pt idx="11">
                        <c:v>9</c:v>
                      </c:pt>
                      <c:pt idx="12">
                        <c:v>2</c:v>
                      </c:pt>
                      <c:pt idx="14">
                        <c:v>4</c:v>
                      </c:pt>
                      <c:pt idx="15">
                        <c:v>2</c:v>
                      </c:pt>
                      <c:pt idx="16">
                        <c:v>1</c:v>
                      </c:pt>
                      <c:pt idx="17">
                        <c:v>0</c:v>
                      </c:pt>
                      <c:pt idx="18">
                        <c:v>0</c:v>
                      </c:pt>
                    </c:numCache>
                  </c:numRef>
                </c:val>
                <c:extLst>
                  <c:ext xmlns:c16="http://schemas.microsoft.com/office/drawing/2014/chart" uri="{C3380CC4-5D6E-409C-BE32-E72D297353CC}">
                    <c16:uniqueId val="{0000002E-3EDD-42C5-9809-DB14B546408A}"/>
                  </c:ext>
                </c:extLst>
              </c15:ser>
            </c15:filteredBarSeries>
            <c15:filteredBarSeries>
              <c15:ser>
                <c:idx val="18"/>
                <c:order val="18"/>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solidFill>
                    <a:schemeClr val="accent1">
                      <a:lumMod val="80000"/>
                    </a:schemeClr>
                  </a:solidFill>
                  <a:ln>
                    <a:noFill/>
                  </a:ln>
                  <a:effectLst/>
                </c:spPr>
                <c:invertIfNegative val="0"/>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mục'!$N$5:$N$23</c15:sqref>
                        </c15:formulaRef>
                      </c:ext>
                    </c:extLst>
                    <c:numCache>
                      <c:formatCode>General</c:formatCode>
                      <c:ptCount val="19"/>
                      <c:pt idx="0">
                        <c:v>34</c:v>
                      </c:pt>
                      <c:pt idx="1">
                        <c:v>20</c:v>
                      </c:pt>
                      <c:pt idx="2">
                        <c:v>20</c:v>
                      </c:pt>
                      <c:pt idx="3">
                        <c:v>36</c:v>
                      </c:pt>
                      <c:pt idx="4">
                        <c:v>35</c:v>
                      </c:pt>
                      <c:pt idx="5">
                        <c:v>37</c:v>
                      </c:pt>
                      <c:pt idx="6">
                        <c:v>35</c:v>
                      </c:pt>
                      <c:pt idx="7">
                        <c:v>44</c:v>
                      </c:pt>
                      <c:pt idx="8">
                        <c:v>28</c:v>
                      </c:pt>
                      <c:pt idx="9">
                        <c:v>39</c:v>
                      </c:pt>
                      <c:pt idx="10">
                        <c:v>41</c:v>
                      </c:pt>
                      <c:pt idx="11">
                        <c:v>25</c:v>
                      </c:pt>
                      <c:pt idx="12">
                        <c:v>55</c:v>
                      </c:pt>
                      <c:pt idx="14">
                        <c:v>0</c:v>
                      </c:pt>
                      <c:pt idx="15">
                        <c:v>0</c:v>
                      </c:pt>
                      <c:pt idx="16">
                        <c:v>0</c:v>
                      </c:pt>
                      <c:pt idx="17">
                        <c:v>2</c:v>
                      </c:pt>
                      <c:pt idx="18">
                        <c:v>4</c:v>
                      </c:pt>
                    </c:numCache>
                  </c:numRef>
                </c:val>
                <c:extLst xmlns:c15="http://schemas.microsoft.com/office/drawing/2012/chart">
                  <c:ext xmlns:c16="http://schemas.microsoft.com/office/drawing/2014/chart" uri="{C3380CC4-5D6E-409C-BE32-E72D297353CC}">
                    <c16:uniqueId val="{00000031-3EDD-42C5-9809-DB14B546408A}"/>
                  </c:ext>
                </c:extLst>
              </c15:ser>
            </c15:filteredBarSeries>
            <c15:filteredBarSeries>
              <c15:ser>
                <c:idx val="36"/>
                <c:order val="36"/>
                <c:tx>
                  <c:strRef>
                    <c:extLst xmlns:c15="http://schemas.microsoft.com/office/drawing/2012/chart">
                      <c:ext xmlns:c15="http://schemas.microsoft.com/office/drawing/2012/chart" uri="{02D57815-91ED-43cb-92C2-25804820EDAC}">
                        <c15:formulaRef>
                          <c15:sqref>'Tỉ lệ nhâm theo hạng mục'!$Z$2</c15:sqref>
                        </c15:formulaRef>
                      </c:ext>
                    </c:extLst>
                    <c:strCache>
                      <c:ptCount val="1"/>
                      <c:pt idx="0">
                        <c:v>cong chấu điện (RAY 7)</c:v>
                      </c:pt>
                    </c:strCache>
                  </c:strRef>
                </c:tx>
                <c:spPr>
                  <a:solidFill>
                    <a:schemeClr val="accent1">
                      <a:lumMod val="70000"/>
                      <a:lumOff val="30000"/>
                    </a:schemeClr>
                  </a:solidFill>
                  <a:ln>
                    <a:noFill/>
                  </a:ln>
                  <a:effectLst/>
                </c:spPr>
                <c:invertIfNegative val="0"/>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mục'!$Z$5:$Z$23</c15:sqref>
                        </c15:formulaRef>
                      </c:ext>
                    </c:extLst>
                    <c:numCache>
                      <c:formatCode>General</c:formatCode>
                      <c:ptCount val="19"/>
                      <c:pt idx="0">
                        <c:v>0</c:v>
                      </c:pt>
                      <c:pt idx="1">
                        <c:v>0</c:v>
                      </c:pt>
                      <c:pt idx="2">
                        <c:v>0</c:v>
                      </c:pt>
                      <c:pt idx="3">
                        <c:v>0</c:v>
                      </c:pt>
                      <c:pt idx="4">
                        <c:v>0</c:v>
                      </c:pt>
                      <c:pt idx="5">
                        <c:v>0</c:v>
                      </c:pt>
                      <c:pt idx="6">
                        <c:v>0</c:v>
                      </c:pt>
                      <c:pt idx="7">
                        <c:v>0</c:v>
                      </c:pt>
                      <c:pt idx="8">
                        <c:v>0</c:v>
                      </c:pt>
                      <c:pt idx="9">
                        <c:v>0</c:v>
                      </c:pt>
                      <c:pt idx="10">
                        <c:v>0</c:v>
                      </c:pt>
                      <c:pt idx="11">
                        <c:v>0</c:v>
                      </c:pt>
                      <c:pt idx="12">
                        <c:v>0</c:v>
                      </c:pt>
                      <c:pt idx="14">
                        <c:v>0</c:v>
                      </c:pt>
                      <c:pt idx="15">
                        <c:v>0</c:v>
                      </c:pt>
                      <c:pt idx="16">
                        <c:v>2</c:v>
                      </c:pt>
                      <c:pt idx="17">
                        <c:v>0</c:v>
                      </c:pt>
                      <c:pt idx="18">
                        <c:v>1</c:v>
                      </c:pt>
                    </c:numCache>
                  </c:numRef>
                </c:val>
                <c:extLst xmlns:c15="http://schemas.microsoft.com/office/drawing/2012/chart">
                  <c:ext xmlns:c16="http://schemas.microsoft.com/office/drawing/2014/chart" uri="{C3380CC4-5D6E-409C-BE32-E72D297353CC}">
                    <c16:uniqueId val="{00000034-3EDD-42C5-9809-DB14B546408A}"/>
                  </c:ext>
                </c:extLst>
              </c15:ser>
            </c15:filteredBarSeries>
          </c:ext>
        </c:extLst>
      </c:barChart>
      <c:lineChart>
        <c:grouping val="standard"/>
        <c:varyColors val="0"/>
        <c:ser>
          <c:idx val="54"/>
          <c:order val="54"/>
          <c:tx>
            <c:strRef>
              <c:f>'Tỉ lệ nhâm theo hạng mục'!$AN$3</c:f>
              <c:strCache>
                <c:ptCount val="1"/>
                <c:pt idx="0">
                  <c:v>SLSX</c:v>
                </c:pt>
              </c:strCache>
            </c:strRef>
          </c:tx>
          <c:spPr>
            <a:ln w="28575" cap="rnd">
              <a:solidFill>
                <a:schemeClr val="accent1"/>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mục'!$AN$5:$AN$23</c:f>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c:ext xmlns:c16="http://schemas.microsoft.com/office/drawing/2014/chart" uri="{C3380CC4-5D6E-409C-BE32-E72D297353CC}">
              <c16:uniqueId val="{0000002D-3EDD-42C5-9809-DB14B546408A}"/>
            </c:ext>
          </c:extLst>
        </c:ser>
        <c:dLbls>
          <c:showLegendKey val="0"/>
          <c:showVal val="0"/>
          <c:showCatName val="0"/>
          <c:showSerName val="0"/>
          <c:showPercent val="0"/>
          <c:showBubbleSize val="0"/>
        </c:dLbls>
        <c:marker val="1"/>
        <c:smooth val="0"/>
        <c:axId val="666192632"/>
        <c:axId val="666191648"/>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24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2000"/>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valAx>
        <c:axId val="66619164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666192632"/>
        <c:crosses val="max"/>
        <c:crossBetween val="between"/>
      </c:valAx>
      <c:catAx>
        <c:axId val="666192632"/>
        <c:scaling>
          <c:orientation val="minMax"/>
        </c:scaling>
        <c:delete val="1"/>
        <c:axPos val="b"/>
        <c:numFmt formatCode="General" sourceLinked="1"/>
        <c:majorTickMark val="out"/>
        <c:minorTickMark val="none"/>
        <c:tickLblPos val="nextTo"/>
        <c:crossAx val="66619164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400" b="1">
                <a:latin typeface="Arial" panose="020B0604020202020204" pitchFamily="34" charset="0"/>
                <a:cs typeface="Arial" panose="020B0604020202020204" pitchFamily="34" charset="0"/>
              </a:rPr>
              <a:t>Phế phẩm cacbon tay chổi (RAY 2)</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71793679180018E-2"/>
          <c:y val="7.6957337339363135E-2"/>
          <c:w val="0.98404072289211786"/>
          <c:h val="0.67106185735524182"/>
        </c:manualLayout>
      </c:layout>
      <c:lineChart>
        <c:grouping val="standard"/>
        <c:varyColors val="0"/>
        <c:ser>
          <c:idx val="2"/>
          <c:order val="2"/>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smooth val="0"/>
          <c:extLst>
            <c:ext xmlns:c16="http://schemas.microsoft.com/office/drawing/2014/chart" uri="{C3380CC4-5D6E-409C-BE32-E72D297353CC}">
              <c16:uniqueId val="{00000001-30E6-4ADF-8B51-6217A40417E8}"/>
            </c:ext>
          </c:extLst>
        </c:ser>
        <c:ser>
          <c:idx val="3"/>
          <c:order val="3"/>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smooth val="0"/>
          <c:extLst>
            <c:ext xmlns:c16="http://schemas.microsoft.com/office/drawing/2014/chart" uri="{C3380CC4-5D6E-409C-BE32-E72D297353CC}">
              <c16:uniqueId val="{00000002-30E6-4ADF-8B51-6217A40417E8}"/>
            </c:ext>
          </c:extLst>
        </c:ser>
        <c:ser>
          <c:idx val="4"/>
          <c:order val="4"/>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smooth val="0"/>
          <c:extLst>
            <c:ext xmlns:c16="http://schemas.microsoft.com/office/drawing/2014/chart" uri="{C3380CC4-5D6E-409C-BE32-E72D297353CC}">
              <c16:uniqueId val="{00000003-30E6-4ADF-8B51-6217A40417E8}"/>
            </c:ext>
          </c:extLst>
        </c:ser>
        <c:ser>
          <c:idx val="5"/>
          <c:order val="5"/>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smooth val="0"/>
          <c:extLst>
            <c:ext xmlns:c16="http://schemas.microsoft.com/office/drawing/2014/chart" uri="{C3380CC4-5D6E-409C-BE32-E72D297353CC}">
              <c16:uniqueId val="{00000004-30E6-4ADF-8B51-6217A40417E8}"/>
            </c:ext>
          </c:extLst>
        </c:ser>
        <c:ser>
          <c:idx val="8"/>
          <c:order val="6"/>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smooth val="0"/>
          <c:extLst>
            <c:ext xmlns:c16="http://schemas.microsoft.com/office/drawing/2014/chart" uri="{C3380CC4-5D6E-409C-BE32-E72D297353CC}">
              <c16:uniqueId val="{00000006-30E6-4ADF-8B51-6217A40417E8}"/>
            </c:ext>
          </c:extLst>
        </c:ser>
        <c:ser>
          <c:idx val="9"/>
          <c:order val="7"/>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smooth val="0"/>
          <c:extLst>
            <c:ext xmlns:c16="http://schemas.microsoft.com/office/drawing/2014/chart" uri="{C3380CC4-5D6E-409C-BE32-E72D297353CC}">
              <c16:uniqueId val="{00000007-30E6-4ADF-8B51-6217A40417E8}"/>
            </c:ext>
          </c:extLst>
        </c:ser>
        <c:ser>
          <c:idx val="10"/>
          <c:order val="8"/>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smooth val="0"/>
          <c:extLst>
            <c:ext xmlns:c16="http://schemas.microsoft.com/office/drawing/2014/chart" uri="{C3380CC4-5D6E-409C-BE32-E72D297353CC}">
              <c16:uniqueId val="{00000008-30E6-4ADF-8B51-6217A40417E8}"/>
            </c:ext>
          </c:extLst>
        </c:ser>
        <c:ser>
          <c:idx val="11"/>
          <c:order val="9"/>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smooth val="0"/>
          <c:extLst>
            <c:ext xmlns:c16="http://schemas.microsoft.com/office/drawing/2014/chart" uri="{C3380CC4-5D6E-409C-BE32-E72D297353CC}">
              <c16:uniqueId val="{00000009-30E6-4ADF-8B51-6217A40417E8}"/>
            </c:ext>
          </c:extLst>
        </c:ser>
        <c:ser>
          <c:idx val="14"/>
          <c:order val="11"/>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smooth val="0"/>
          <c:extLst>
            <c:ext xmlns:c16="http://schemas.microsoft.com/office/drawing/2014/chart" uri="{C3380CC4-5D6E-409C-BE32-E72D297353CC}">
              <c16:uniqueId val="{0000000B-30E6-4ADF-8B51-6217A40417E8}"/>
            </c:ext>
          </c:extLst>
        </c:ser>
        <c:ser>
          <c:idx val="15"/>
          <c:order val="12"/>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smooth val="0"/>
          <c:extLst>
            <c:ext xmlns:c16="http://schemas.microsoft.com/office/drawing/2014/chart" uri="{C3380CC4-5D6E-409C-BE32-E72D297353CC}">
              <c16:uniqueId val="{0000000C-30E6-4ADF-8B51-6217A40417E8}"/>
            </c:ext>
          </c:extLst>
        </c:ser>
        <c:ser>
          <c:idx val="16"/>
          <c:order val="13"/>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smooth val="0"/>
          <c:extLst>
            <c:ext xmlns:c16="http://schemas.microsoft.com/office/drawing/2014/chart" uri="{C3380CC4-5D6E-409C-BE32-E72D297353CC}">
              <c16:uniqueId val="{0000000D-30E6-4ADF-8B51-6217A40417E8}"/>
            </c:ext>
          </c:extLst>
        </c:ser>
        <c:ser>
          <c:idx val="17"/>
          <c:order val="14"/>
          <c:spPr>
            <a:ln w="28575" cap="rnd">
              <a:solidFill>
                <a:schemeClr val="accent6">
                  <a:lumMod val="80000"/>
                  <a:lumOff val="2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smooth val="0"/>
          <c:extLst>
            <c:ext xmlns:c16="http://schemas.microsoft.com/office/drawing/2014/chart" uri="{C3380CC4-5D6E-409C-BE32-E72D297353CC}">
              <c16:uniqueId val="{0000000E-30E6-4ADF-8B51-6217A40417E8}"/>
            </c:ext>
          </c:extLst>
        </c:ser>
        <c:ser>
          <c:idx val="20"/>
          <c:order val="16"/>
          <c:spPr>
            <a:ln w="28575" cap="rnd">
              <a:solidFill>
                <a:schemeClr val="accent3">
                  <a:lumMod val="80000"/>
                </a:schemeClr>
              </a:solidFill>
              <a:round/>
            </a:ln>
            <a:effectLst/>
          </c:spPr>
          <c:marker>
            <c:symbol val="circle"/>
            <c:size val="5"/>
            <c:spPr>
              <a:solidFill>
                <a:schemeClr val="accent3">
                  <a:lumMod val="80000"/>
                </a:schemeClr>
              </a:solidFill>
              <a:ln w="9525">
                <a:solidFill>
                  <a:schemeClr val="accent3">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smooth val="0"/>
          <c:extLst>
            <c:ext xmlns:c16="http://schemas.microsoft.com/office/drawing/2014/chart" uri="{C3380CC4-5D6E-409C-BE32-E72D297353CC}">
              <c16:uniqueId val="{00000010-30E6-4ADF-8B51-6217A40417E8}"/>
            </c:ext>
          </c:extLst>
        </c:ser>
        <c:ser>
          <c:idx val="21"/>
          <c:order val="17"/>
          <c:spPr>
            <a:ln w="28575" cap="rnd">
              <a:solidFill>
                <a:schemeClr val="accent4">
                  <a:lumMod val="80000"/>
                </a:schemeClr>
              </a:solidFill>
              <a:round/>
            </a:ln>
            <a:effectLst/>
          </c:spPr>
          <c:marker>
            <c:symbol val="circle"/>
            <c:size val="5"/>
            <c:spPr>
              <a:solidFill>
                <a:schemeClr val="accent4">
                  <a:lumMod val="80000"/>
                </a:schemeClr>
              </a:solidFill>
              <a:ln w="9525">
                <a:solidFill>
                  <a:schemeClr val="accent4">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smooth val="0"/>
          <c:extLst>
            <c:ext xmlns:c16="http://schemas.microsoft.com/office/drawing/2014/chart" uri="{C3380CC4-5D6E-409C-BE32-E72D297353CC}">
              <c16:uniqueId val="{00000011-30E6-4ADF-8B51-6217A40417E8}"/>
            </c:ext>
          </c:extLst>
        </c:ser>
        <c:ser>
          <c:idx val="22"/>
          <c:order val="18"/>
          <c:spPr>
            <a:ln w="28575" cap="rnd">
              <a:solidFill>
                <a:schemeClr val="accent5">
                  <a:lumMod val="80000"/>
                </a:schemeClr>
              </a:solidFill>
              <a:round/>
            </a:ln>
            <a:effectLst/>
          </c:spPr>
          <c:marker>
            <c:symbol val="circle"/>
            <c:size val="5"/>
            <c:spPr>
              <a:solidFill>
                <a:schemeClr val="accent5">
                  <a:lumMod val="80000"/>
                </a:schemeClr>
              </a:solidFill>
              <a:ln w="9525">
                <a:solidFill>
                  <a:schemeClr val="accent5">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smooth val="0"/>
          <c:extLst>
            <c:ext xmlns:c16="http://schemas.microsoft.com/office/drawing/2014/chart" uri="{C3380CC4-5D6E-409C-BE32-E72D297353CC}">
              <c16:uniqueId val="{00000012-30E6-4ADF-8B51-6217A40417E8}"/>
            </c:ext>
          </c:extLst>
        </c:ser>
        <c:ser>
          <c:idx val="23"/>
          <c:order val="19"/>
          <c:spPr>
            <a:ln w="28575" cap="rnd">
              <a:solidFill>
                <a:schemeClr val="accent6">
                  <a:lumMod val="80000"/>
                </a:schemeClr>
              </a:solidFill>
              <a:round/>
            </a:ln>
            <a:effectLst/>
          </c:spPr>
          <c:marker>
            <c:symbol val="circle"/>
            <c:size val="5"/>
            <c:spPr>
              <a:solidFill>
                <a:schemeClr val="accent6">
                  <a:lumMod val="80000"/>
                </a:schemeClr>
              </a:solidFill>
              <a:ln w="9525">
                <a:solidFill>
                  <a:schemeClr val="accent6">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smooth val="0"/>
          <c:extLst>
            <c:ext xmlns:c16="http://schemas.microsoft.com/office/drawing/2014/chart" uri="{C3380CC4-5D6E-409C-BE32-E72D297353CC}">
              <c16:uniqueId val="{00000013-30E6-4ADF-8B51-6217A40417E8}"/>
            </c:ext>
          </c:extLst>
        </c:ser>
        <c:ser>
          <c:idx val="26"/>
          <c:order val="20"/>
          <c:spPr>
            <a:ln w="28575" cap="rnd">
              <a:solidFill>
                <a:schemeClr val="accent3">
                  <a:lumMod val="60000"/>
                  <a:lumOff val="40000"/>
                </a:schemeClr>
              </a:solidFill>
              <a:round/>
            </a:ln>
            <a:effectLst/>
          </c:spPr>
          <c:marker>
            <c:symbol val="circle"/>
            <c:size val="5"/>
            <c:spPr>
              <a:solidFill>
                <a:schemeClr val="accent3">
                  <a:lumMod val="60000"/>
                  <a:lumOff val="40000"/>
                </a:schemeClr>
              </a:solidFill>
              <a:ln w="9525">
                <a:solidFill>
                  <a:schemeClr val="accent3">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smooth val="0"/>
          <c:extLst>
            <c:ext xmlns:c16="http://schemas.microsoft.com/office/drawing/2014/chart" uri="{C3380CC4-5D6E-409C-BE32-E72D297353CC}">
              <c16:uniqueId val="{00000015-30E6-4ADF-8B51-6217A40417E8}"/>
            </c:ext>
          </c:extLst>
        </c:ser>
        <c:ser>
          <c:idx val="27"/>
          <c:order val="21"/>
          <c:spPr>
            <a:ln w="28575" cap="rnd">
              <a:solidFill>
                <a:schemeClr val="accent4">
                  <a:lumMod val="60000"/>
                  <a:lumOff val="40000"/>
                </a:schemeClr>
              </a:solidFill>
              <a:round/>
            </a:ln>
            <a:effectLst/>
          </c:spPr>
          <c:marker>
            <c:symbol val="circle"/>
            <c:size val="5"/>
            <c:spPr>
              <a:solidFill>
                <a:schemeClr val="accent4">
                  <a:lumMod val="60000"/>
                  <a:lumOff val="40000"/>
                </a:schemeClr>
              </a:solidFill>
              <a:ln w="9525">
                <a:solidFill>
                  <a:schemeClr val="accent4">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smooth val="0"/>
          <c:extLst>
            <c:ext xmlns:c16="http://schemas.microsoft.com/office/drawing/2014/chart" uri="{C3380CC4-5D6E-409C-BE32-E72D297353CC}">
              <c16:uniqueId val="{00000016-30E6-4ADF-8B51-6217A40417E8}"/>
            </c:ext>
          </c:extLst>
        </c:ser>
        <c:ser>
          <c:idx val="28"/>
          <c:order val="22"/>
          <c:spPr>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smooth val="0"/>
          <c:extLst>
            <c:ext xmlns:c16="http://schemas.microsoft.com/office/drawing/2014/chart" uri="{C3380CC4-5D6E-409C-BE32-E72D297353CC}">
              <c16:uniqueId val="{00000017-30E6-4ADF-8B51-6217A40417E8}"/>
            </c:ext>
          </c:extLst>
        </c:ser>
        <c:ser>
          <c:idx val="29"/>
          <c:order val="23"/>
          <c:tx>
            <c:strRef>
              <c:f>'Tổng hợp'!$Z$2</c:f>
              <c:strCache>
                <c:ptCount val="1"/>
                <c:pt idx="0">
                  <c:v>Đế vỏ nhỏ (RAY 5)</c:v>
                </c:pt>
              </c:strCache>
            </c:strRef>
          </c:tx>
          <c:spPr>
            <a:ln w="28575" cap="rnd">
              <a:solidFill>
                <a:schemeClr val="accent6">
                  <a:lumMod val="60000"/>
                  <a:lumOff val="40000"/>
                </a:schemeClr>
              </a:solidFill>
              <a:round/>
            </a:ln>
            <a:effectLst/>
          </c:spPr>
          <c:marker>
            <c:symbol val="circle"/>
            <c:size val="5"/>
            <c:spPr>
              <a:solidFill>
                <a:schemeClr val="accent6">
                  <a:lumMod val="60000"/>
                  <a:lumOff val="40000"/>
                </a:schemeClr>
              </a:solidFill>
              <a:ln w="9525">
                <a:solidFill>
                  <a:schemeClr val="accent6">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smooth val="0"/>
          <c:extLst>
            <c:ext xmlns:c16="http://schemas.microsoft.com/office/drawing/2014/chart" uri="{C3380CC4-5D6E-409C-BE32-E72D297353CC}">
              <c16:uniqueId val="{00000018-30E6-4ADF-8B51-6217A40417E8}"/>
            </c:ext>
          </c:extLst>
        </c:ser>
        <c:ser>
          <c:idx val="32"/>
          <c:order val="24"/>
          <c:spPr>
            <a:ln w="28575" cap="rnd">
              <a:solidFill>
                <a:schemeClr val="accent3">
                  <a:lumMod val="50000"/>
                </a:schemeClr>
              </a:solidFill>
              <a:round/>
            </a:ln>
            <a:effectLst/>
          </c:spPr>
          <c:marker>
            <c:symbol val="circle"/>
            <c:size val="5"/>
            <c:spPr>
              <a:solidFill>
                <a:schemeClr val="accent3">
                  <a:lumMod val="50000"/>
                </a:schemeClr>
              </a:solidFill>
              <a:ln w="9525">
                <a:solidFill>
                  <a:schemeClr val="accent3">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smooth val="0"/>
          <c:extLst>
            <c:ext xmlns:c16="http://schemas.microsoft.com/office/drawing/2014/chart" uri="{C3380CC4-5D6E-409C-BE32-E72D297353CC}">
              <c16:uniqueId val="{0000001A-30E6-4ADF-8B51-6217A40417E8}"/>
            </c:ext>
          </c:extLst>
        </c:ser>
        <c:ser>
          <c:idx val="33"/>
          <c:order val="25"/>
          <c:spPr>
            <a:ln w="28575" cap="rnd">
              <a:solidFill>
                <a:schemeClr val="accent4">
                  <a:lumMod val="50000"/>
                </a:schemeClr>
              </a:solidFill>
              <a:round/>
            </a:ln>
            <a:effectLst/>
          </c:spPr>
          <c:marker>
            <c:symbol val="circle"/>
            <c:size val="5"/>
            <c:spPr>
              <a:solidFill>
                <a:schemeClr val="accent4">
                  <a:lumMod val="50000"/>
                </a:schemeClr>
              </a:solidFill>
              <a:ln w="9525">
                <a:solidFill>
                  <a:schemeClr val="accent4">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smooth val="0"/>
          <c:extLst>
            <c:ext xmlns:c16="http://schemas.microsoft.com/office/drawing/2014/chart" uri="{C3380CC4-5D6E-409C-BE32-E72D297353CC}">
              <c16:uniqueId val="{0000001B-30E6-4ADF-8B51-6217A40417E8}"/>
            </c:ext>
          </c:extLst>
        </c:ser>
        <c:ser>
          <c:idx val="34"/>
          <c:order val="26"/>
          <c:spPr>
            <a:ln w="28575" cap="rnd">
              <a:solidFill>
                <a:schemeClr val="accent5">
                  <a:lumMod val="50000"/>
                </a:schemeClr>
              </a:solidFill>
              <a:round/>
            </a:ln>
            <a:effectLst/>
          </c:spPr>
          <c:marker>
            <c:symbol val="circle"/>
            <c:size val="5"/>
            <c:spPr>
              <a:solidFill>
                <a:schemeClr val="accent5">
                  <a:lumMod val="50000"/>
                </a:schemeClr>
              </a:solidFill>
              <a:ln w="9525">
                <a:solidFill>
                  <a:schemeClr val="accent5">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smooth val="0"/>
          <c:extLst>
            <c:ext xmlns:c16="http://schemas.microsoft.com/office/drawing/2014/chart" uri="{C3380CC4-5D6E-409C-BE32-E72D297353CC}">
              <c16:uniqueId val="{0000001C-30E6-4ADF-8B51-6217A40417E8}"/>
            </c:ext>
          </c:extLst>
        </c:ser>
        <c:ser>
          <c:idx val="35"/>
          <c:order val="27"/>
          <c:spPr>
            <a:ln w="28575" cap="rnd">
              <a:solidFill>
                <a:schemeClr val="accent6">
                  <a:lumMod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smooth val="0"/>
          <c:extLst>
            <c:ext xmlns:c16="http://schemas.microsoft.com/office/drawing/2014/chart" uri="{C3380CC4-5D6E-409C-BE32-E72D297353CC}">
              <c16:uniqueId val="{0000001D-30E6-4ADF-8B51-6217A40417E8}"/>
            </c:ext>
          </c:extLst>
        </c:ser>
        <c:ser>
          <c:idx val="38"/>
          <c:order val="28"/>
          <c:spPr>
            <a:ln w="28575" cap="rnd">
              <a:solidFill>
                <a:schemeClr val="accent3">
                  <a:lumMod val="70000"/>
                  <a:lumOff val="30000"/>
                </a:schemeClr>
              </a:solidFill>
              <a:round/>
            </a:ln>
            <a:effectLst/>
          </c:spPr>
          <c:marker>
            <c:symbol val="circle"/>
            <c:size val="5"/>
            <c:spPr>
              <a:solidFill>
                <a:schemeClr val="accent3">
                  <a:lumMod val="70000"/>
                  <a:lumOff val="30000"/>
                </a:schemeClr>
              </a:solidFill>
              <a:ln w="9525">
                <a:solidFill>
                  <a:schemeClr val="accent3">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smooth val="0"/>
          <c:extLst>
            <c:ext xmlns:c16="http://schemas.microsoft.com/office/drawing/2014/chart" uri="{C3380CC4-5D6E-409C-BE32-E72D297353CC}">
              <c16:uniqueId val="{0000001F-30E6-4ADF-8B51-6217A40417E8}"/>
            </c:ext>
          </c:extLst>
        </c:ser>
        <c:ser>
          <c:idx val="39"/>
          <c:order val="29"/>
          <c:spPr>
            <a:ln w="28575" cap="rnd">
              <a:solidFill>
                <a:schemeClr val="accent4">
                  <a:lumMod val="70000"/>
                  <a:lumOff val="30000"/>
                </a:schemeClr>
              </a:solidFill>
              <a:round/>
            </a:ln>
            <a:effectLst/>
          </c:spPr>
          <c:marker>
            <c:symbol val="circle"/>
            <c:size val="5"/>
            <c:spPr>
              <a:solidFill>
                <a:schemeClr val="accent4">
                  <a:lumMod val="70000"/>
                  <a:lumOff val="30000"/>
                </a:schemeClr>
              </a:solidFill>
              <a:ln w="9525">
                <a:solidFill>
                  <a:schemeClr val="accent4">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smooth val="0"/>
          <c:extLst>
            <c:ext xmlns:c16="http://schemas.microsoft.com/office/drawing/2014/chart" uri="{C3380CC4-5D6E-409C-BE32-E72D297353CC}">
              <c16:uniqueId val="{00000020-30E6-4ADF-8B51-6217A40417E8}"/>
            </c:ext>
          </c:extLst>
        </c:ser>
        <c:ser>
          <c:idx val="40"/>
          <c:order val="30"/>
          <c:spPr>
            <a:ln w="28575" cap="rnd">
              <a:solidFill>
                <a:schemeClr val="accent5">
                  <a:lumMod val="70000"/>
                  <a:lumOff val="30000"/>
                </a:schemeClr>
              </a:solidFill>
              <a:round/>
            </a:ln>
            <a:effectLst/>
          </c:spPr>
          <c:marker>
            <c:symbol val="circle"/>
            <c:size val="5"/>
            <c:spPr>
              <a:solidFill>
                <a:schemeClr val="accent5">
                  <a:lumMod val="70000"/>
                  <a:lumOff val="30000"/>
                </a:schemeClr>
              </a:solidFill>
              <a:ln w="9525">
                <a:solidFill>
                  <a:schemeClr val="accent5">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smooth val="0"/>
          <c:extLst>
            <c:ext xmlns:c16="http://schemas.microsoft.com/office/drawing/2014/chart" uri="{C3380CC4-5D6E-409C-BE32-E72D297353CC}">
              <c16:uniqueId val="{00000021-30E6-4ADF-8B51-6217A40417E8}"/>
            </c:ext>
          </c:extLst>
        </c:ser>
        <c:ser>
          <c:idx val="41"/>
          <c:order val="31"/>
          <c:spPr>
            <a:ln w="28575" cap="rnd">
              <a:solidFill>
                <a:schemeClr val="accent6">
                  <a:lumMod val="70000"/>
                  <a:lumOff val="3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smooth val="0"/>
          <c:extLst>
            <c:ext xmlns:c16="http://schemas.microsoft.com/office/drawing/2014/chart" uri="{C3380CC4-5D6E-409C-BE32-E72D297353CC}">
              <c16:uniqueId val="{00000022-30E6-4ADF-8B51-6217A40417E8}"/>
            </c:ext>
          </c:extLst>
        </c:ser>
        <c:ser>
          <c:idx val="44"/>
          <c:order val="33"/>
          <c:spPr>
            <a:ln w="28575" cap="rnd">
              <a:solidFill>
                <a:schemeClr val="accent3">
                  <a:lumMod val="70000"/>
                </a:schemeClr>
              </a:solidFill>
              <a:round/>
            </a:ln>
            <a:effectLst/>
          </c:spPr>
          <c:marker>
            <c:symbol val="circle"/>
            <c:size val="5"/>
            <c:spPr>
              <a:solidFill>
                <a:schemeClr val="accent3">
                  <a:lumMod val="70000"/>
                </a:schemeClr>
              </a:solidFill>
              <a:ln w="9525">
                <a:solidFill>
                  <a:schemeClr val="accent3">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smooth val="0"/>
          <c:extLst>
            <c:ext xmlns:c16="http://schemas.microsoft.com/office/drawing/2014/chart" uri="{C3380CC4-5D6E-409C-BE32-E72D297353CC}">
              <c16:uniqueId val="{00000024-30E6-4ADF-8B51-6217A40417E8}"/>
            </c:ext>
          </c:extLst>
        </c:ser>
        <c:ser>
          <c:idx val="45"/>
          <c:order val="34"/>
          <c:spPr>
            <a:ln w="28575" cap="rnd">
              <a:solidFill>
                <a:schemeClr val="accent4">
                  <a:lumMod val="70000"/>
                </a:schemeClr>
              </a:solidFill>
              <a:round/>
            </a:ln>
            <a:effectLst/>
          </c:spPr>
          <c:marker>
            <c:symbol val="circle"/>
            <c:size val="5"/>
            <c:spPr>
              <a:solidFill>
                <a:schemeClr val="accent4">
                  <a:lumMod val="70000"/>
                </a:schemeClr>
              </a:solidFill>
              <a:ln w="9525">
                <a:solidFill>
                  <a:schemeClr val="accent4">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smooth val="0"/>
          <c:extLst>
            <c:ext xmlns:c16="http://schemas.microsoft.com/office/drawing/2014/chart" uri="{C3380CC4-5D6E-409C-BE32-E72D297353CC}">
              <c16:uniqueId val="{00000025-30E6-4ADF-8B51-6217A40417E8}"/>
            </c:ext>
          </c:extLst>
        </c:ser>
        <c:ser>
          <c:idx val="46"/>
          <c:order val="35"/>
          <c:spPr>
            <a:ln w="28575" cap="rnd">
              <a:solidFill>
                <a:schemeClr val="accent5">
                  <a:lumMod val="70000"/>
                </a:schemeClr>
              </a:solidFill>
              <a:round/>
            </a:ln>
            <a:effectLst/>
          </c:spPr>
          <c:marker>
            <c:symbol val="circle"/>
            <c:size val="5"/>
            <c:spPr>
              <a:solidFill>
                <a:schemeClr val="accent5">
                  <a:lumMod val="70000"/>
                </a:schemeClr>
              </a:solidFill>
              <a:ln w="9525">
                <a:solidFill>
                  <a:schemeClr val="accent5">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smooth val="0"/>
          <c:extLst>
            <c:ext xmlns:c16="http://schemas.microsoft.com/office/drawing/2014/chart" uri="{C3380CC4-5D6E-409C-BE32-E72D297353CC}">
              <c16:uniqueId val="{00000026-30E6-4ADF-8B51-6217A40417E8}"/>
            </c:ext>
          </c:extLst>
        </c:ser>
        <c:ser>
          <c:idx val="47"/>
          <c:order val="36"/>
          <c:spPr>
            <a:ln w="28575" cap="rnd">
              <a:solidFill>
                <a:schemeClr val="accent6">
                  <a:lumMod val="70000"/>
                </a:schemeClr>
              </a:solidFill>
              <a:round/>
            </a:ln>
            <a:effectLst/>
          </c:spPr>
          <c:marker>
            <c:symbol val="circle"/>
            <c:size val="5"/>
            <c:spPr>
              <a:solidFill>
                <a:schemeClr val="accent6">
                  <a:lumMod val="70000"/>
                </a:schemeClr>
              </a:solidFill>
              <a:ln w="9525">
                <a:solidFill>
                  <a:schemeClr val="accent6">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smooth val="0"/>
          <c:extLst>
            <c:ext xmlns:c16="http://schemas.microsoft.com/office/drawing/2014/chart" uri="{C3380CC4-5D6E-409C-BE32-E72D297353CC}">
              <c16:uniqueId val="{00000027-30E6-4ADF-8B51-6217A40417E8}"/>
            </c:ext>
          </c:extLst>
        </c:ser>
        <c:ser>
          <c:idx val="50"/>
          <c:order val="37"/>
          <c:spPr>
            <a:ln w="28575" cap="rnd">
              <a:solidFill>
                <a:schemeClr val="accent3">
                  <a:lumMod val="50000"/>
                  <a:lumOff val="50000"/>
                </a:schemeClr>
              </a:solidFill>
              <a:round/>
            </a:ln>
            <a:effectLst/>
          </c:spPr>
          <c:marker>
            <c:symbol val="circle"/>
            <c:size val="5"/>
            <c:spPr>
              <a:solidFill>
                <a:schemeClr val="accent3">
                  <a:lumMod val="50000"/>
                  <a:lumOff val="50000"/>
                </a:schemeClr>
              </a:solidFill>
              <a:ln w="9525">
                <a:solidFill>
                  <a:schemeClr val="accent3">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smooth val="0"/>
          <c:extLst>
            <c:ext xmlns:c16="http://schemas.microsoft.com/office/drawing/2014/chart" uri="{C3380CC4-5D6E-409C-BE32-E72D297353CC}">
              <c16:uniqueId val="{00000029-30E6-4ADF-8B51-6217A40417E8}"/>
            </c:ext>
          </c:extLst>
        </c:ser>
        <c:ser>
          <c:idx val="51"/>
          <c:order val="38"/>
          <c:spPr>
            <a:ln w="28575" cap="rnd">
              <a:solidFill>
                <a:schemeClr val="accent4">
                  <a:lumMod val="50000"/>
                  <a:lumOff val="50000"/>
                </a:schemeClr>
              </a:solidFill>
              <a:round/>
            </a:ln>
            <a:effectLst/>
          </c:spPr>
          <c:marker>
            <c:symbol val="circle"/>
            <c:size val="5"/>
            <c:spPr>
              <a:solidFill>
                <a:schemeClr val="accent4">
                  <a:lumMod val="50000"/>
                  <a:lumOff val="50000"/>
                </a:schemeClr>
              </a:solidFill>
              <a:ln w="9525">
                <a:solidFill>
                  <a:schemeClr val="accent4">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smooth val="0"/>
          <c:extLst>
            <c:ext xmlns:c16="http://schemas.microsoft.com/office/drawing/2014/chart" uri="{C3380CC4-5D6E-409C-BE32-E72D297353CC}">
              <c16:uniqueId val="{0000002A-30E6-4ADF-8B51-6217A40417E8}"/>
            </c:ext>
          </c:extLst>
        </c:ser>
        <c:ser>
          <c:idx val="52"/>
          <c:order val="39"/>
          <c:spPr>
            <a:ln w="28575" cap="rnd">
              <a:solidFill>
                <a:schemeClr val="accent5">
                  <a:lumMod val="50000"/>
                  <a:lumOff val="50000"/>
                </a:schemeClr>
              </a:solidFill>
              <a:round/>
            </a:ln>
            <a:effectLst/>
          </c:spPr>
          <c:marker>
            <c:symbol val="circle"/>
            <c:size val="5"/>
            <c:spPr>
              <a:solidFill>
                <a:schemeClr val="accent5">
                  <a:lumMod val="50000"/>
                  <a:lumOff val="50000"/>
                </a:schemeClr>
              </a:solidFill>
              <a:ln w="9525">
                <a:solidFill>
                  <a:schemeClr val="accent5">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smooth val="0"/>
          <c:extLst>
            <c:ext xmlns:c16="http://schemas.microsoft.com/office/drawing/2014/chart" uri="{C3380CC4-5D6E-409C-BE32-E72D297353CC}">
              <c16:uniqueId val="{0000002B-30E6-4ADF-8B51-6217A40417E8}"/>
            </c:ext>
          </c:extLst>
        </c:ser>
        <c:ser>
          <c:idx val="53"/>
          <c:order val="40"/>
          <c:spPr>
            <a:ln w="28575" cap="rnd">
              <a:solidFill>
                <a:schemeClr val="accent6">
                  <a:lumMod val="50000"/>
                  <a:lumOff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smooth val="0"/>
          <c:extLst>
            <c:ext xmlns:c16="http://schemas.microsoft.com/office/drawing/2014/chart" uri="{C3380CC4-5D6E-409C-BE32-E72D297353CC}">
              <c16:uniqueId val="{0000002C-30E6-4ADF-8B51-6217A40417E8}"/>
            </c:ext>
          </c:extLst>
        </c:ser>
        <c:dLbls>
          <c:showLegendKey val="0"/>
          <c:showVal val="0"/>
          <c:showCatName val="0"/>
          <c:showSerName val="0"/>
          <c:showPercent val="0"/>
          <c:showBubbleSize val="0"/>
        </c:dLbls>
        <c:marker val="1"/>
        <c:smooth val="0"/>
        <c:axId val="729349776"/>
        <c:axId val="729355024"/>
        <c:extLst/>
      </c:lineChart>
      <c:lineChart>
        <c:grouping val="standard"/>
        <c:varyColors val="0"/>
        <c:ser>
          <c:idx val="0"/>
          <c:order val="0"/>
          <c:tx>
            <c:strRef>
              <c:f>'Tỉ lệ nhâm theo hạng mục'!$C$4</c:f>
              <c:strCache>
                <c:ptCount val="1"/>
                <c:pt idx="0">
                  <c:v>tỉ lệ nhầm</c:v>
                </c:pt>
              </c:strCache>
            </c:strRef>
          </c:tx>
          <c:spPr>
            <a:ln w="28575" cap="rnd">
              <a:solidFill>
                <a:schemeClr val="accent1"/>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mục'!$G$5:$G$23</c:f>
              <c:numCache>
                <c:formatCode>0.00%</c:formatCode>
                <c:ptCount val="19"/>
                <c:pt idx="0">
                  <c:v>3.273975884372754E-3</c:v>
                </c:pt>
                <c:pt idx="1">
                  <c:v>2.9498525073746312E-3</c:v>
                </c:pt>
                <c:pt idx="2">
                  <c:v>2.4546265992264208E-3</c:v>
                </c:pt>
                <c:pt idx="3">
                  <c:v>2.6370898937407897E-3</c:v>
                </c:pt>
                <c:pt idx="4">
                  <c:v>2.4156256470425842E-3</c:v>
                </c:pt>
                <c:pt idx="5">
                  <c:v>2.0175370528439512E-3</c:v>
                </c:pt>
                <c:pt idx="6">
                  <c:v>2.5417324998282614E-3</c:v>
                </c:pt>
                <c:pt idx="7">
                  <c:v>2.3093119608775386E-3</c:v>
                </c:pt>
                <c:pt idx="8">
                  <c:v>2.3308270676691729E-3</c:v>
                </c:pt>
                <c:pt idx="9">
                  <c:v>2.217141273470519E-3</c:v>
                </c:pt>
                <c:pt idx="10">
                  <c:v>1.8656716417910447E-3</c:v>
                </c:pt>
                <c:pt idx="11">
                  <c:v>2.2727272727272726E-3</c:v>
                </c:pt>
                <c:pt idx="12">
                  <c:v>7.164179104477612E-3</c:v>
                </c:pt>
                <c:pt idx="14">
                  <c:v>1.6987542468856172E-3</c:v>
                </c:pt>
                <c:pt idx="15">
                  <c:v>7.7016173396413242E-4</c:v>
                </c:pt>
                <c:pt idx="16">
                  <c:v>1.2910798122065727E-3</c:v>
                </c:pt>
                <c:pt idx="17">
                  <c:v>9.9378881987577643E-4</c:v>
                </c:pt>
                <c:pt idx="18">
                  <c:v>4.0000000000000001E-3</c:v>
                </c:pt>
              </c:numCache>
            </c:numRef>
          </c:val>
          <c:smooth val="0"/>
          <c:extLst>
            <c:ext xmlns:c16="http://schemas.microsoft.com/office/drawing/2014/chart" uri="{C3380CC4-5D6E-409C-BE32-E72D297353CC}">
              <c16:uniqueId val="{00000000-30E6-4ADF-8B51-6217A40417E8}"/>
            </c:ext>
          </c:extLst>
        </c:ser>
        <c:ser>
          <c:idx val="1"/>
          <c:order val="1"/>
          <c:tx>
            <c:strRef>
              <c:f>'Tỉ lệ nhâm theo hạng mục'!$E$4</c:f>
              <c:strCache>
                <c:ptCount val="1"/>
                <c:pt idx="0">
                  <c:v>tỉ lệ NG</c:v>
                </c:pt>
              </c:strCache>
            </c:strRef>
          </c:tx>
          <c:spPr>
            <a:ln w="28575" cap="rnd">
              <a:solidFill>
                <a:schemeClr val="accent2"/>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mục'!$I$5:$I$23</c:f>
              <c:numCache>
                <c:formatCode>0.00%</c:formatCode>
                <c:ptCount val="19"/>
                <c:pt idx="0">
                  <c:v>5.8292741355905134E-3</c:v>
                </c:pt>
                <c:pt idx="1">
                  <c:v>4.6460176991150442E-3</c:v>
                </c:pt>
                <c:pt idx="2">
                  <c:v>3.7935138351681049E-3</c:v>
                </c:pt>
                <c:pt idx="3">
                  <c:v>4.1883192430000778E-3</c:v>
                </c:pt>
                <c:pt idx="4">
                  <c:v>4.6932155428255915E-3</c:v>
                </c:pt>
                <c:pt idx="5">
                  <c:v>2.5607201055327074E-3</c:v>
                </c:pt>
                <c:pt idx="6">
                  <c:v>5.289551418561517E-3</c:v>
                </c:pt>
                <c:pt idx="7">
                  <c:v>4.211098281600217E-3</c:v>
                </c:pt>
                <c:pt idx="8">
                  <c:v>2.8571428571428571E-3</c:v>
                </c:pt>
                <c:pt idx="9">
                  <c:v>4.5728538765329452E-3</c:v>
                </c:pt>
                <c:pt idx="10">
                  <c:v>3.1343283582089551E-3</c:v>
                </c:pt>
                <c:pt idx="11">
                  <c:v>4.2319749216300937E-3</c:v>
                </c:pt>
                <c:pt idx="12">
                  <c:v>6.1940298507462688E-3</c:v>
                </c:pt>
                <c:pt idx="14">
                  <c:v>5.285013212533031E-3</c:v>
                </c:pt>
                <c:pt idx="15">
                  <c:v>2.3104852018923975E-3</c:v>
                </c:pt>
                <c:pt idx="16">
                  <c:v>4.8122065727699533E-3</c:v>
                </c:pt>
                <c:pt idx="17">
                  <c:v>5.5900621118012426E-3</c:v>
                </c:pt>
                <c:pt idx="18">
                  <c:v>3.2941176470588237E-3</c:v>
                </c:pt>
              </c:numCache>
            </c:numRef>
          </c:val>
          <c:smooth val="0"/>
          <c:extLst xmlns:c15="http://schemas.microsoft.com/office/drawing/2012/chart">
            <c:ext xmlns:c16="http://schemas.microsoft.com/office/drawing/2014/chart" uri="{C3380CC4-5D6E-409C-BE32-E72D297353CC}">
              <c16:uniqueId val="{0000002E-30E6-4ADF-8B51-6217A40417E8}"/>
            </c:ext>
          </c:extLst>
        </c:ser>
        <c:dLbls>
          <c:showLegendKey val="0"/>
          <c:showVal val="0"/>
          <c:showCatName val="0"/>
          <c:showSerName val="0"/>
          <c:showPercent val="0"/>
          <c:showBubbleSize val="0"/>
        </c:dLbls>
        <c:marker val="1"/>
        <c:smooth val="0"/>
        <c:axId val="729349776"/>
        <c:axId val="729355024"/>
        <c:extLst>
          <c:ext xmlns:c15="http://schemas.microsoft.com/office/drawing/2012/chart" uri="{02D57815-91ED-43cb-92C2-25804820EDAC}">
            <c15:filteredLineSeries>
              <c15:ser>
                <c:idx val="12"/>
                <c:order val="10"/>
                <c:tx>
                  <c:strRef>
                    <c:extLst>
                      <c:ext uri="{02D57815-91ED-43cb-92C2-25804820EDAC}">
                        <c15:formulaRef>
                          <c15:sqref>'Tỉ lệ nhâm theo hạng mục'!$J$2</c15:sqref>
                        </c15:formulaRef>
                      </c:ext>
                    </c:extLst>
                    <c:strCache>
                      <c:ptCount val="1"/>
                      <c:pt idx="0">
                        <c:v>Hàn phía chổi (RAY 3)</c:v>
                      </c:pt>
                    </c:strCache>
                  </c:strRef>
                </c:tx>
                <c:spPr>
                  <a:ln w="28575" cap="rnd">
                    <a:solidFill>
                      <a:schemeClr val="accent1">
                        <a:lumMod val="80000"/>
                        <a:lumOff val="20000"/>
                      </a:schemeClr>
                    </a:solidFill>
                    <a:round/>
                  </a:ln>
                  <a:effectLst/>
                </c:spPr>
                <c:marker>
                  <c:symbol val="none"/>
                </c:marker>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mục'!$J$5:$J$23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smooth val="0"/>
                <c:extLst>
                  <c:ext xmlns:c16="http://schemas.microsoft.com/office/drawing/2014/chart" uri="{C3380CC4-5D6E-409C-BE32-E72D297353CC}">
                    <c16:uniqueId val="{0000000A-30E6-4ADF-8B51-6217A40417E8}"/>
                  </c:ext>
                </c:extLst>
              </c15:ser>
            </c15:filteredLineSeries>
            <c15:filteredLineSeries>
              <c15:ser>
                <c:idx val="19"/>
                <c:order val="15"/>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ln w="28575" cap="rnd">
                    <a:solidFill>
                      <a:schemeClr val="accent2">
                        <a:lumMod val="8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mục'!$E$5:$E$23</c15:sqref>
                        </c15:formulaRef>
                      </c:ext>
                    </c:extLst>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31-30E6-4ADF-8B51-6217A40417E8}"/>
                  </c:ext>
                </c:extLst>
              </c15:ser>
            </c15:filteredLineSeries>
            <c15:filteredLineSeries>
              <c15:ser>
                <c:idx val="42"/>
                <c:order val="32"/>
                <c:tx>
                  <c:strRef>
                    <c:extLst xmlns:c15="http://schemas.microsoft.com/office/drawing/2012/chart">
                      <c:ext xmlns:c15="http://schemas.microsoft.com/office/drawing/2012/chart" uri="{02D57815-91ED-43cb-92C2-25804820EDAC}">
                        <c15:formulaRef>
                          <c15:sqref>'Tỉ lệ nhâm theo hạng mục'!$AD$2</c15:sqref>
                        </c15:formulaRef>
                      </c:ext>
                    </c:extLst>
                    <c:strCache>
                      <c:ptCount val="1"/>
                      <c:pt idx="0">
                        <c:v>Bụi chì (RAY 8)</c:v>
                      </c:pt>
                    </c:strCache>
                  </c:strRef>
                </c:tx>
                <c:spPr>
                  <a:ln w="28575" cap="rnd">
                    <a:solidFill>
                      <a:schemeClr val="accent1">
                        <a:lumMod val="7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mục'!$AD$5:$AD$23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smooth val="0"/>
                <c:extLst xmlns:c15="http://schemas.microsoft.com/office/drawing/2012/chart">
                  <c:ext xmlns:c16="http://schemas.microsoft.com/office/drawing/2014/chart" uri="{C3380CC4-5D6E-409C-BE32-E72D297353CC}">
                    <c16:uniqueId val="{00000023-30E6-4ADF-8B51-6217A40417E8}"/>
                  </c:ext>
                </c:extLst>
              </c15:ser>
            </c15:filteredLineSeries>
            <c15:filteredLineSeries>
              <c15:ser>
                <c:idx val="54"/>
                <c:order val="41"/>
                <c:tx>
                  <c:strRef>
                    <c:extLst xmlns:c15="http://schemas.microsoft.com/office/drawing/2012/chart">
                      <c:ext xmlns:c15="http://schemas.microsoft.com/office/drawing/2012/chart" uri="{02D57815-91ED-43cb-92C2-25804820EDAC}">
                        <c15:formulaRef>
                          <c15:sqref>'Tỉ lệ nhâm theo hạng mục'!$AN$3</c15:sqref>
                        </c15:formulaRef>
                      </c:ext>
                    </c:extLst>
                    <c:strCache>
                      <c:ptCount val="1"/>
                      <c:pt idx="0">
                        <c:v>SLSX</c:v>
                      </c:pt>
                    </c:strCache>
                  </c:strRef>
                </c:tx>
                <c:spPr>
                  <a:ln w="28575" cap="rnd">
                    <a:solidFill>
                      <a:schemeClr val="accent1"/>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mục'!$AN$5:$AN$23</c15:sqref>
                        </c15:formulaRef>
                      </c:ext>
                    </c:extLst>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xmlns:c15="http://schemas.microsoft.com/office/drawing/2012/chart">
                  <c:ext xmlns:c16="http://schemas.microsoft.com/office/drawing/2014/chart" uri="{C3380CC4-5D6E-409C-BE32-E72D297353CC}">
                    <c16:uniqueId val="{0000002D-30E6-4ADF-8B51-6217A40417E8}"/>
                  </c:ext>
                </c:extLst>
              </c15:ser>
            </c15:filteredLineSeries>
          </c:ext>
        </c:extLst>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1.0000000000000002E-2"/>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spPr>
        <a:noFill/>
        <a:ln>
          <a:noFill/>
        </a:ln>
        <a:effectLst/>
      </c:spPr>
    </c:plotArea>
    <c:legend>
      <c:legendPos val="b"/>
      <c:layout>
        <c:manualLayout>
          <c:xMode val="edge"/>
          <c:yMode val="edge"/>
          <c:x val="0.33921577323293389"/>
          <c:y val="0.92604825665639245"/>
          <c:w val="0.21428153491349156"/>
          <c:h val="5.180647095161936E-2"/>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400" b="1">
                <a:latin typeface="Arial" panose="020B0604020202020204" pitchFamily="34" charset="0"/>
                <a:cs typeface="Arial" panose="020B0604020202020204" pitchFamily="34" charset="0"/>
              </a:rPr>
              <a:t>Hàn phía chổi (RAY 3)</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71793679180018E-2"/>
          <c:y val="7.6957337339363135E-2"/>
          <c:w val="0.98404072289211786"/>
          <c:h val="0.67106185735524182"/>
        </c:manualLayout>
      </c:layout>
      <c:lineChart>
        <c:grouping val="standard"/>
        <c:varyColors val="0"/>
        <c:ser>
          <c:idx val="2"/>
          <c:order val="2"/>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smooth val="0"/>
          <c:extLst>
            <c:ext xmlns:c16="http://schemas.microsoft.com/office/drawing/2014/chart" uri="{C3380CC4-5D6E-409C-BE32-E72D297353CC}">
              <c16:uniqueId val="{00000001-30E6-4ADF-8B51-6217A40417E8}"/>
            </c:ext>
          </c:extLst>
        </c:ser>
        <c:ser>
          <c:idx val="3"/>
          <c:order val="3"/>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smooth val="0"/>
          <c:extLst>
            <c:ext xmlns:c16="http://schemas.microsoft.com/office/drawing/2014/chart" uri="{C3380CC4-5D6E-409C-BE32-E72D297353CC}">
              <c16:uniqueId val="{00000002-30E6-4ADF-8B51-6217A40417E8}"/>
            </c:ext>
          </c:extLst>
        </c:ser>
        <c:ser>
          <c:idx val="4"/>
          <c:order val="4"/>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smooth val="0"/>
          <c:extLst>
            <c:ext xmlns:c16="http://schemas.microsoft.com/office/drawing/2014/chart" uri="{C3380CC4-5D6E-409C-BE32-E72D297353CC}">
              <c16:uniqueId val="{00000003-30E6-4ADF-8B51-6217A40417E8}"/>
            </c:ext>
          </c:extLst>
        </c:ser>
        <c:ser>
          <c:idx val="5"/>
          <c:order val="5"/>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smooth val="0"/>
          <c:extLst>
            <c:ext xmlns:c16="http://schemas.microsoft.com/office/drawing/2014/chart" uri="{C3380CC4-5D6E-409C-BE32-E72D297353CC}">
              <c16:uniqueId val="{00000004-30E6-4ADF-8B51-6217A40417E8}"/>
            </c:ext>
          </c:extLst>
        </c:ser>
        <c:ser>
          <c:idx val="8"/>
          <c:order val="6"/>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smooth val="0"/>
          <c:extLst>
            <c:ext xmlns:c16="http://schemas.microsoft.com/office/drawing/2014/chart" uri="{C3380CC4-5D6E-409C-BE32-E72D297353CC}">
              <c16:uniqueId val="{00000006-30E6-4ADF-8B51-6217A40417E8}"/>
            </c:ext>
          </c:extLst>
        </c:ser>
        <c:ser>
          <c:idx val="9"/>
          <c:order val="7"/>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smooth val="0"/>
          <c:extLst>
            <c:ext xmlns:c16="http://schemas.microsoft.com/office/drawing/2014/chart" uri="{C3380CC4-5D6E-409C-BE32-E72D297353CC}">
              <c16:uniqueId val="{00000007-30E6-4ADF-8B51-6217A40417E8}"/>
            </c:ext>
          </c:extLst>
        </c:ser>
        <c:ser>
          <c:idx val="10"/>
          <c:order val="8"/>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smooth val="0"/>
          <c:extLst>
            <c:ext xmlns:c16="http://schemas.microsoft.com/office/drawing/2014/chart" uri="{C3380CC4-5D6E-409C-BE32-E72D297353CC}">
              <c16:uniqueId val="{00000008-30E6-4ADF-8B51-6217A40417E8}"/>
            </c:ext>
          </c:extLst>
        </c:ser>
        <c:ser>
          <c:idx val="11"/>
          <c:order val="9"/>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smooth val="0"/>
          <c:extLst>
            <c:ext xmlns:c16="http://schemas.microsoft.com/office/drawing/2014/chart" uri="{C3380CC4-5D6E-409C-BE32-E72D297353CC}">
              <c16:uniqueId val="{00000009-30E6-4ADF-8B51-6217A40417E8}"/>
            </c:ext>
          </c:extLst>
        </c:ser>
        <c:ser>
          <c:idx val="14"/>
          <c:order val="11"/>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smooth val="0"/>
          <c:extLst>
            <c:ext xmlns:c16="http://schemas.microsoft.com/office/drawing/2014/chart" uri="{C3380CC4-5D6E-409C-BE32-E72D297353CC}">
              <c16:uniqueId val="{0000000B-30E6-4ADF-8B51-6217A40417E8}"/>
            </c:ext>
          </c:extLst>
        </c:ser>
        <c:ser>
          <c:idx val="15"/>
          <c:order val="12"/>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smooth val="0"/>
          <c:extLst>
            <c:ext xmlns:c16="http://schemas.microsoft.com/office/drawing/2014/chart" uri="{C3380CC4-5D6E-409C-BE32-E72D297353CC}">
              <c16:uniqueId val="{0000000C-30E6-4ADF-8B51-6217A40417E8}"/>
            </c:ext>
          </c:extLst>
        </c:ser>
        <c:ser>
          <c:idx val="16"/>
          <c:order val="13"/>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smooth val="0"/>
          <c:extLst>
            <c:ext xmlns:c16="http://schemas.microsoft.com/office/drawing/2014/chart" uri="{C3380CC4-5D6E-409C-BE32-E72D297353CC}">
              <c16:uniqueId val="{0000000D-30E6-4ADF-8B51-6217A40417E8}"/>
            </c:ext>
          </c:extLst>
        </c:ser>
        <c:ser>
          <c:idx val="17"/>
          <c:order val="14"/>
          <c:spPr>
            <a:ln w="28575" cap="rnd">
              <a:solidFill>
                <a:schemeClr val="accent6">
                  <a:lumMod val="80000"/>
                  <a:lumOff val="2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smooth val="0"/>
          <c:extLst>
            <c:ext xmlns:c16="http://schemas.microsoft.com/office/drawing/2014/chart" uri="{C3380CC4-5D6E-409C-BE32-E72D297353CC}">
              <c16:uniqueId val="{0000000E-30E6-4ADF-8B51-6217A40417E8}"/>
            </c:ext>
          </c:extLst>
        </c:ser>
        <c:ser>
          <c:idx val="20"/>
          <c:order val="16"/>
          <c:spPr>
            <a:ln w="28575" cap="rnd">
              <a:solidFill>
                <a:schemeClr val="accent3">
                  <a:lumMod val="80000"/>
                </a:schemeClr>
              </a:solidFill>
              <a:round/>
            </a:ln>
            <a:effectLst/>
          </c:spPr>
          <c:marker>
            <c:symbol val="circle"/>
            <c:size val="5"/>
            <c:spPr>
              <a:solidFill>
                <a:schemeClr val="accent3">
                  <a:lumMod val="80000"/>
                </a:schemeClr>
              </a:solidFill>
              <a:ln w="9525">
                <a:solidFill>
                  <a:schemeClr val="accent3">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smooth val="0"/>
          <c:extLst>
            <c:ext xmlns:c16="http://schemas.microsoft.com/office/drawing/2014/chart" uri="{C3380CC4-5D6E-409C-BE32-E72D297353CC}">
              <c16:uniqueId val="{00000010-30E6-4ADF-8B51-6217A40417E8}"/>
            </c:ext>
          </c:extLst>
        </c:ser>
        <c:ser>
          <c:idx val="21"/>
          <c:order val="17"/>
          <c:spPr>
            <a:ln w="28575" cap="rnd">
              <a:solidFill>
                <a:schemeClr val="accent4">
                  <a:lumMod val="80000"/>
                </a:schemeClr>
              </a:solidFill>
              <a:round/>
            </a:ln>
            <a:effectLst/>
          </c:spPr>
          <c:marker>
            <c:symbol val="circle"/>
            <c:size val="5"/>
            <c:spPr>
              <a:solidFill>
                <a:schemeClr val="accent4">
                  <a:lumMod val="80000"/>
                </a:schemeClr>
              </a:solidFill>
              <a:ln w="9525">
                <a:solidFill>
                  <a:schemeClr val="accent4">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smooth val="0"/>
          <c:extLst>
            <c:ext xmlns:c16="http://schemas.microsoft.com/office/drawing/2014/chart" uri="{C3380CC4-5D6E-409C-BE32-E72D297353CC}">
              <c16:uniqueId val="{00000011-30E6-4ADF-8B51-6217A40417E8}"/>
            </c:ext>
          </c:extLst>
        </c:ser>
        <c:ser>
          <c:idx val="22"/>
          <c:order val="18"/>
          <c:spPr>
            <a:ln w="28575" cap="rnd">
              <a:solidFill>
                <a:schemeClr val="accent5">
                  <a:lumMod val="80000"/>
                </a:schemeClr>
              </a:solidFill>
              <a:round/>
            </a:ln>
            <a:effectLst/>
          </c:spPr>
          <c:marker>
            <c:symbol val="circle"/>
            <c:size val="5"/>
            <c:spPr>
              <a:solidFill>
                <a:schemeClr val="accent5">
                  <a:lumMod val="80000"/>
                </a:schemeClr>
              </a:solidFill>
              <a:ln w="9525">
                <a:solidFill>
                  <a:schemeClr val="accent5">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smooth val="0"/>
          <c:extLst>
            <c:ext xmlns:c16="http://schemas.microsoft.com/office/drawing/2014/chart" uri="{C3380CC4-5D6E-409C-BE32-E72D297353CC}">
              <c16:uniqueId val="{00000012-30E6-4ADF-8B51-6217A40417E8}"/>
            </c:ext>
          </c:extLst>
        </c:ser>
        <c:ser>
          <c:idx val="23"/>
          <c:order val="19"/>
          <c:spPr>
            <a:ln w="28575" cap="rnd">
              <a:solidFill>
                <a:schemeClr val="accent6">
                  <a:lumMod val="80000"/>
                </a:schemeClr>
              </a:solidFill>
              <a:round/>
            </a:ln>
            <a:effectLst/>
          </c:spPr>
          <c:marker>
            <c:symbol val="circle"/>
            <c:size val="5"/>
            <c:spPr>
              <a:solidFill>
                <a:schemeClr val="accent6">
                  <a:lumMod val="80000"/>
                </a:schemeClr>
              </a:solidFill>
              <a:ln w="9525">
                <a:solidFill>
                  <a:schemeClr val="accent6">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smooth val="0"/>
          <c:extLst>
            <c:ext xmlns:c16="http://schemas.microsoft.com/office/drawing/2014/chart" uri="{C3380CC4-5D6E-409C-BE32-E72D297353CC}">
              <c16:uniqueId val="{00000013-30E6-4ADF-8B51-6217A40417E8}"/>
            </c:ext>
          </c:extLst>
        </c:ser>
        <c:ser>
          <c:idx val="26"/>
          <c:order val="20"/>
          <c:spPr>
            <a:ln w="28575" cap="rnd">
              <a:solidFill>
                <a:schemeClr val="accent3">
                  <a:lumMod val="60000"/>
                  <a:lumOff val="40000"/>
                </a:schemeClr>
              </a:solidFill>
              <a:round/>
            </a:ln>
            <a:effectLst/>
          </c:spPr>
          <c:marker>
            <c:symbol val="circle"/>
            <c:size val="5"/>
            <c:spPr>
              <a:solidFill>
                <a:schemeClr val="accent3">
                  <a:lumMod val="60000"/>
                  <a:lumOff val="40000"/>
                </a:schemeClr>
              </a:solidFill>
              <a:ln w="9525">
                <a:solidFill>
                  <a:schemeClr val="accent3">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smooth val="0"/>
          <c:extLst>
            <c:ext xmlns:c16="http://schemas.microsoft.com/office/drawing/2014/chart" uri="{C3380CC4-5D6E-409C-BE32-E72D297353CC}">
              <c16:uniqueId val="{00000015-30E6-4ADF-8B51-6217A40417E8}"/>
            </c:ext>
          </c:extLst>
        </c:ser>
        <c:ser>
          <c:idx val="27"/>
          <c:order val="21"/>
          <c:spPr>
            <a:ln w="28575" cap="rnd">
              <a:solidFill>
                <a:schemeClr val="accent4">
                  <a:lumMod val="60000"/>
                  <a:lumOff val="40000"/>
                </a:schemeClr>
              </a:solidFill>
              <a:round/>
            </a:ln>
            <a:effectLst/>
          </c:spPr>
          <c:marker>
            <c:symbol val="circle"/>
            <c:size val="5"/>
            <c:spPr>
              <a:solidFill>
                <a:schemeClr val="accent4">
                  <a:lumMod val="60000"/>
                  <a:lumOff val="40000"/>
                </a:schemeClr>
              </a:solidFill>
              <a:ln w="9525">
                <a:solidFill>
                  <a:schemeClr val="accent4">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smooth val="0"/>
          <c:extLst>
            <c:ext xmlns:c16="http://schemas.microsoft.com/office/drawing/2014/chart" uri="{C3380CC4-5D6E-409C-BE32-E72D297353CC}">
              <c16:uniqueId val="{00000016-30E6-4ADF-8B51-6217A40417E8}"/>
            </c:ext>
          </c:extLst>
        </c:ser>
        <c:ser>
          <c:idx val="28"/>
          <c:order val="22"/>
          <c:spPr>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smooth val="0"/>
          <c:extLst>
            <c:ext xmlns:c16="http://schemas.microsoft.com/office/drawing/2014/chart" uri="{C3380CC4-5D6E-409C-BE32-E72D297353CC}">
              <c16:uniqueId val="{00000017-30E6-4ADF-8B51-6217A40417E8}"/>
            </c:ext>
          </c:extLst>
        </c:ser>
        <c:ser>
          <c:idx val="29"/>
          <c:order val="23"/>
          <c:tx>
            <c:strRef>
              <c:f>'Tổng hợp'!$Z$2</c:f>
              <c:strCache>
                <c:ptCount val="1"/>
                <c:pt idx="0">
                  <c:v>Đế vỏ nhỏ (RAY 5)</c:v>
                </c:pt>
              </c:strCache>
            </c:strRef>
          </c:tx>
          <c:spPr>
            <a:ln w="28575" cap="rnd">
              <a:solidFill>
                <a:schemeClr val="accent6">
                  <a:lumMod val="60000"/>
                  <a:lumOff val="40000"/>
                </a:schemeClr>
              </a:solidFill>
              <a:round/>
            </a:ln>
            <a:effectLst/>
          </c:spPr>
          <c:marker>
            <c:symbol val="circle"/>
            <c:size val="5"/>
            <c:spPr>
              <a:solidFill>
                <a:schemeClr val="accent6">
                  <a:lumMod val="60000"/>
                  <a:lumOff val="40000"/>
                </a:schemeClr>
              </a:solidFill>
              <a:ln w="9525">
                <a:solidFill>
                  <a:schemeClr val="accent6">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smooth val="0"/>
          <c:extLst>
            <c:ext xmlns:c16="http://schemas.microsoft.com/office/drawing/2014/chart" uri="{C3380CC4-5D6E-409C-BE32-E72D297353CC}">
              <c16:uniqueId val="{00000018-30E6-4ADF-8B51-6217A40417E8}"/>
            </c:ext>
          </c:extLst>
        </c:ser>
        <c:ser>
          <c:idx val="32"/>
          <c:order val="24"/>
          <c:spPr>
            <a:ln w="28575" cap="rnd">
              <a:solidFill>
                <a:schemeClr val="accent3">
                  <a:lumMod val="50000"/>
                </a:schemeClr>
              </a:solidFill>
              <a:round/>
            </a:ln>
            <a:effectLst/>
          </c:spPr>
          <c:marker>
            <c:symbol val="circle"/>
            <c:size val="5"/>
            <c:spPr>
              <a:solidFill>
                <a:schemeClr val="accent3">
                  <a:lumMod val="50000"/>
                </a:schemeClr>
              </a:solidFill>
              <a:ln w="9525">
                <a:solidFill>
                  <a:schemeClr val="accent3">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smooth val="0"/>
          <c:extLst>
            <c:ext xmlns:c16="http://schemas.microsoft.com/office/drawing/2014/chart" uri="{C3380CC4-5D6E-409C-BE32-E72D297353CC}">
              <c16:uniqueId val="{0000001A-30E6-4ADF-8B51-6217A40417E8}"/>
            </c:ext>
          </c:extLst>
        </c:ser>
        <c:ser>
          <c:idx val="33"/>
          <c:order val="25"/>
          <c:spPr>
            <a:ln w="28575" cap="rnd">
              <a:solidFill>
                <a:schemeClr val="accent4">
                  <a:lumMod val="50000"/>
                </a:schemeClr>
              </a:solidFill>
              <a:round/>
            </a:ln>
            <a:effectLst/>
          </c:spPr>
          <c:marker>
            <c:symbol val="circle"/>
            <c:size val="5"/>
            <c:spPr>
              <a:solidFill>
                <a:schemeClr val="accent4">
                  <a:lumMod val="50000"/>
                </a:schemeClr>
              </a:solidFill>
              <a:ln w="9525">
                <a:solidFill>
                  <a:schemeClr val="accent4">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smooth val="0"/>
          <c:extLst>
            <c:ext xmlns:c16="http://schemas.microsoft.com/office/drawing/2014/chart" uri="{C3380CC4-5D6E-409C-BE32-E72D297353CC}">
              <c16:uniqueId val="{0000001B-30E6-4ADF-8B51-6217A40417E8}"/>
            </c:ext>
          </c:extLst>
        </c:ser>
        <c:ser>
          <c:idx val="34"/>
          <c:order val="26"/>
          <c:spPr>
            <a:ln w="28575" cap="rnd">
              <a:solidFill>
                <a:schemeClr val="accent5">
                  <a:lumMod val="50000"/>
                </a:schemeClr>
              </a:solidFill>
              <a:round/>
            </a:ln>
            <a:effectLst/>
          </c:spPr>
          <c:marker>
            <c:symbol val="circle"/>
            <c:size val="5"/>
            <c:spPr>
              <a:solidFill>
                <a:schemeClr val="accent5">
                  <a:lumMod val="50000"/>
                </a:schemeClr>
              </a:solidFill>
              <a:ln w="9525">
                <a:solidFill>
                  <a:schemeClr val="accent5">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smooth val="0"/>
          <c:extLst>
            <c:ext xmlns:c16="http://schemas.microsoft.com/office/drawing/2014/chart" uri="{C3380CC4-5D6E-409C-BE32-E72D297353CC}">
              <c16:uniqueId val="{0000001C-30E6-4ADF-8B51-6217A40417E8}"/>
            </c:ext>
          </c:extLst>
        </c:ser>
        <c:ser>
          <c:idx val="35"/>
          <c:order val="27"/>
          <c:spPr>
            <a:ln w="28575" cap="rnd">
              <a:solidFill>
                <a:schemeClr val="accent6">
                  <a:lumMod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smooth val="0"/>
          <c:extLst>
            <c:ext xmlns:c16="http://schemas.microsoft.com/office/drawing/2014/chart" uri="{C3380CC4-5D6E-409C-BE32-E72D297353CC}">
              <c16:uniqueId val="{0000001D-30E6-4ADF-8B51-6217A40417E8}"/>
            </c:ext>
          </c:extLst>
        </c:ser>
        <c:ser>
          <c:idx val="38"/>
          <c:order val="28"/>
          <c:spPr>
            <a:ln w="28575" cap="rnd">
              <a:solidFill>
                <a:schemeClr val="accent3">
                  <a:lumMod val="70000"/>
                  <a:lumOff val="30000"/>
                </a:schemeClr>
              </a:solidFill>
              <a:round/>
            </a:ln>
            <a:effectLst/>
          </c:spPr>
          <c:marker>
            <c:symbol val="circle"/>
            <c:size val="5"/>
            <c:spPr>
              <a:solidFill>
                <a:schemeClr val="accent3">
                  <a:lumMod val="70000"/>
                  <a:lumOff val="30000"/>
                </a:schemeClr>
              </a:solidFill>
              <a:ln w="9525">
                <a:solidFill>
                  <a:schemeClr val="accent3">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smooth val="0"/>
          <c:extLst>
            <c:ext xmlns:c16="http://schemas.microsoft.com/office/drawing/2014/chart" uri="{C3380CC4-5D6E-409C-BE32-E72D297353CC}">
              <c16:uniqueId val="{0000001F-30E6-4ADF-8B51-6217A40417E8}"/>
            </c:ext>
          </c:extLst>
        </c:ser>
        <c:ser>
          <c:idx val="39"/>
          <c:order val="29"/>
          <c:spPr>
            <a:ln w="28575" cap="rnd">
              <a:solidFill>
                <a:schemeClr val="accent4">
                  <a:lumMod val="70000"/>
                  <a:lumOff val="30000"/>
                </a:schemeClr>
              </a:solidFill>
              <a:round/>
            </a:ln>
            <a:effectLst/>
          </c:spPr>
          <c:marker>
            <c:symbol val="circle"/>
            <c:size val="5"/>
            <c:spPr>
              <a:solidFill>
                <a:schemeClr val="accent4">
                  <a:lumMod val="70000"/>
                  <a:lumOff val="30000"/>
                </a:schemeClr>
              </a:solidFill>
              <a:ln w="9525">
                <a:solidFill>
                  <a:schemeClr val="accent4">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smooth val="0"/>
          <c:extLst>
            <c:ext xmlns:c16="http://schemas.microsoft.com/office/drawing/2014/chart" uri="{C3380CC4-5D6E-409C-BE32-E72D297353CC}">
              <c16:uniqueId val="{00000020-30E6-4ADF-8B51-6217A40417E8}"/>
            </c:ext>
          </c:extLst>
        </c:ser>
        <c:ser>
          <c:idx val="40"/>
          <c:order val="30"/>
          <c:spPr>
            <a:ln w="28575" cap="rnd">
              <a:solidFill>
                <a:schemeClr val="accent5">
                  <a:lumMod val="70000"/>
                  <a:lumOff val="30000"/>
                </a:schemeClr>
              </a:solidFill>
              <a:round/>
            </a:ln>
            <a:effectLst/>
          </c:spPr>
          <c:marker>
            <c:symbol val="circle"/>
            <c:size val="5"/>
            <c:spPr>
              <a:solidFill>
                <a:schemeClr val="accent5">
                  <a:lumMod val="70000"/>
                  <a:lumOff val="30000"/>
                </a:schemeClr>
              </a:solidFill>
              <a:ln w="9525">
                <a:solidFill>
                  <a:schemeClr val="accent5">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smooth val="0"/>
          <c:extLst>
            <c:ext xmlns:c16="http://schemas.microsoft.com/office/drawing/2014/chart" uri="{C3380CC4-5D6E-409C-BE32-E72D297353CC}">
              <c16:uniqueId val="{00000021-30E6-4ADF-8B51-6217A40417E8}"/>
            </c:ext>
          </c:extLst>
        </c:ser>
        <c:ser>
          <c:idx val="41"/>
          <c:order val="31"/>
          <c:spPr>
            <a:ln w="28575" cap="rnd">
              <a:solidFill>
                <a:schemeClr val="accent6">
                  <a:lumMod val="70000"/>
                  <a:lumOff val="3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smooth val="0"/>
          <c:extLst>
            <c:ext xmlns:c16="http://schemas.microsoft.com/office/drawing/2014/chart" uri="{C3380CC4-5D6E-409C-BE32-E72D297353CC}">
              <c16:uniqueId val="{00000022-30E6-4ADF-8B51-6217A40417E8}"/>
            </c:ext>
          </c:extLst>
        </c:ser>
        <c:ser>
          <c:idx val="44"/>
          <c:order val="33"/>
          <c:spPr>
            <a:ln w="28575" cap="rnd">
              <a:solidFill>
                <a:schemeClr val="accent3">
                  <a:lumMod val="70000"/>
                </a:schemeClr>
              </a:solidFill>
              <a:round/>
            </a:ln>
            <a:effectLst/>
          </c:spPr>
          <c:marker>
            <c:symbol val="circle"/>
            <c:size val="5"/>
            <c:spPr>
              <a:solidFill>
                <a:schemeClr val="accent3">
                  <a:lumMod val="70000"/>
                </a:schemeClr>
              </a:solidFill>
              <a:ln w="9525">
                <a:solidFill>
                  <a:schemeClr val="accent3">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smooth val="0"/>
          <c:extLst>
            <c:ext xmlns:c16="http://schemas.microsoft.com/office/drawing/2014/chart" uri="{C3380CC4-5D6E-409C-BE32-E72D297353CC}">
              <c16:uniqueId val="{00000024-30E6-4ADF-8B51-6217A40417E8}"/>
            </c:ext>
          </c:extLst>
        </c:ser>
        <c:ser>
          <c:idx val="45"/>
          <c:order val="34"/>
          <c:spPr>
            <a:ln w="28575" cap="rnd">
              <a:solidFill>
                <a:schemeClr val="accent4">
                  <a:lumMod val="70000"/>
                </a:schemeClr>
              </a:solidFill>
              <a:round/>
            </a:ln>
            <a:effectLst/>
          </c:spPr>
          <c:marker>
            <c:symbol val="circle"/>
            <c:size val="5"/>
            <c:spPr>
              <a:solidFill>
                <a:schemeClr val="accent4">
                  <a:lumMod val="70000"/>
                </a:schemeClr>
              </a:solidFill>
              <a:ln w="9525">
                <a:solidFill>
                  <a:schemeClr val="accent4">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smooth val="0"/>
          <c:extLst>
            <c:ext xmlns:c16="http://schemas.microsoft.com/office/drawing/2014/chart" uri="{C3380CC4-5D6E-409C-BE32-E72D297353CC}">
              <c16:uniqueId val="{00000025-30E6-4ADF-8B51-6217A40417E8}"/>
            </c:ext>
          </c:extLst>
        </c:ser>
        <c:ser>
          <c:idx val="46"/>
          <c:order val="35"/>
          <c:spPr>
            <a:ln w="28575" cap="rnd">
              <a:solidFill>
                <a:schemeClr val="accent5">
                  <a:lumMod val="70000"/>
                </a:schemeClr>
              </a:solidFill>
              <a:round/>
            </a:ln>
            <a:effectLst/>
          </c:spPr>
          <c:marker>
            <c:symbol val="circle"/>
            <c:size val="5"/>
            <c:spPr>
              <a:solidFill>
                <a:schemeClr val="accent5">
                  <a:lumMod val="70000"/>
                </a:schemeClr>
              </a:solidFill>
              <a:ln w="9525">
                <a:solidFill>
                  <a:schemeClr val="accent5">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smooth val="0"/>
          <c:extLst>
            <c:ext xmlns:c16="http://schemas.microsoft.com/office/drawing/2014/chart" uri="{C3380CC4-5D6E-409C-BE32-E72D297353CC}">
              <c16:uniqueId val="{00000026-30E6-4ADF-8B51-6217A40417E8}"/>
            </c:ext>
          </c:extLst>
        </c:ser>
        <c:ser>
          <c:idx val="47"/>
          <c:order val="36"/>
          <c:spPr>
            <a:ln w="28575" cap="rnd">
              <a:solidFill>
                <a:schemeClr val="accent6">
                  <a:lumMod val="70000"/>
                </a:schemeClr>
              </a:solidFill>
              <a:round/>
            </a:ln>
            <a:effectLst/>
          </c:spPr>
          <c:marker>
            <c:symbol val="circle"/>
            <c:size val="5"/>
            <c:spPr>
              <a:solidFill>
                <a:schemeClr val="accent6">
                  <a:lumMod val="70000"/>
                </a:schemeClr>
              </a:solidFill>
              <a:ln w="9525">
                <a:solidFill>
                  <a:schemeClr val="accent6">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smooth val="0"/>
          <c:extLst>
            <c:ext xmlns:c16="http://schemas.microsoft.com/office/drawing/2014/chart" uri="{C3380CC4-5D6E-409C-BE32-E72D297353CC}">
              <c16:uniqueId val="{00000027-30E6-4ADF-8B51-6217A40417E8}"/>
            </c:ext>
          </c:extLst>
        </c:ser>
        <c:ser>
          <c:idx val="50"/>
          <c:order val="37"/>
          <c:spPr>
            <a:ln w="28575" cap="rnd">
              <a:solidFill>
                <a:schemeClr val="accent3">
                  <a:lumMod val="50000"/>
                  <a:lumOff val="50000"/>
                </a:schemeClr>
              </a:solidFill>
              <a:round/>
            </a:ln>
            <a:effectLst/>
          </c:spPr>
          <c:marker>
            <c:symbol val="circle"/>
            <c:size val="5"/>
            <c:spPr>
              <a:solidFill>
                <a:schemeClr val="accent3">
                  <a:lumMod val="50000"/>
                  <a:lumOff val="50000"/>
                </a:schemeClr>
              </a:solidFill>
              <a:ln w="9525">
                <a:solidFill>
                  <a:schemeClr val="accent3">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smooth val="0"/>
          <c:extLst>
            <c:ext xmlns:c16="http://schemas.microsoft.com/office/drawing/2014/chart" uri="{C3380CC4-5D6E-409C-BE32-E72D297353CC}">
              <c16:uniqueId val="{00000029-30E6-4ADF-8B51-6217A40417E8}"/>
            </c:ext>
          </c:extLst>
        </c:ser>
        <c:ser>
          <c:idx val="51"/>
          <c:order val="38"/>
          <c:spPr>
            <a:ln w="28575" cap="rnd">
              <a:solidFill>
                <a:schemeClr val="accent4">
                  <a:lumMod val="50000"/>
                  <a:lumOff val="50000"/>
                </a:schemeClr>
              </a:solidFill>
              <a:round/>
            </a:ln>
            <a:effectLst/>
          </c:spPr>
          <c:marker>
            <c:symbol val="circle"/>
            <c:size val="5"/>
            <c:spPr>
              <a:solidFill>
                <a:schemeClr val="accent4">
                  <a:lumMod val="50000"/>
                  <a:lumOff val="50000"/>
                </a:schemeClr>
              </a:solidFill>
              <a:ln w="9525">
                <a:solidFill>
                  <a:schemeClr val="accent4">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smooth val="0"/>
          <c:extLst>
            <c:ext xmlns:c16="http://schemas.microsoft.com/office/drawing/2014/chart" uri="{C3380CC4-5D6E-409C-BE32-E72D297353CC}">
              <c16:uniqueId val="{0000002A-30E6-4ADF-8B51-6217A40417E8}"/>
            </c:ext>
          </c:extLst>
        </c:ser>
        <c:ser>
          <c:idx val="52"/>
          <c:order val="39"/>
          <c:spPr>
            <a:ln w="28575" cap="rnd">
              <a:solidFill>
                <a:schemeClr val="accent5">
                  <a:lumMod val="50000"/>
                  <a:lumOff val="50000"/>
                </a:schemeClr>
              </a:solidFill>
              <a:round/>
            </a:ln>
            <a:effectLst/>
          </c:spPr>
          <c:marker>
            <c:symbol val="circle"/>
            <c:size val="5"/>
            <c:spPr>
              <a:solidFill>
                <a:schemeClr val="accent5">
                  <a:lumMod val="50000"/>
                  <a:lumOff val="50000"/>
                </a:schemeClr>
              </a:solidFill>
              <a:ln w="9525">
                <a:solidFill>
                  <a:schemeClr val="accent5">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smooth val="0"/>
          <c:extLst>
            <c:ext xmlns:c16="http://schemas.microsoft.com/office/drawing/2014/chart" uri="{C3380CC4-5D6E-409C-BE32-E72D297353CC}">
              <c16:uniqueId val="{0000002B-30E6-4ADF-8B51-6217A40417E8}"/>
            </c:ext>
          </c:extLst>
        </c:ser>
        <c:ser>
          <c:idx val="53"/>
          <c:order val="40"/>
          <c:spPr>
            <a:ln w="28575" cap="rnd">
              <a:solidFill>
                <a:schemeClr val="accent6">
                  <a:lumMod val="50000"/>
                  <a:lumOff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smooth val="0"/>
          <c:extLst>
            <c:ext xmlns:c16="http://schemas.microsoft.com/office/drawing/2014/chart" uri="{C3380CC4-5D6E-409C-BE32-E72D297353CC}">
              <c16:uniqueId val="{0000002C-30E6-4ADF-8B51-6217A40417E8}"/>
            </c:ext>
          </c:extLst>
        </c:ser>
        <c:dLbls>
          <c:showLegendKey val="0"/>
          <c:showVal val="0"/>
          <c:showCatName val="0"/>
          <c:showSerName val="0"/>
          <c:showPercent val="0"/>
          <c:showBubbleSize val="0"/>
        </c:dLbls>
        <c:marker val="1"/>
        <c:smooth val="0"/>
        <c:axId val="729349776"/>
        <c:axId val="729355024"/>
        <c:extLst/>
      </c:lineChart>
      <c:lineChart>
        <c:grouping val="standard"/>
        <c:varyColors val="0"/>
        <c:ser>
          <c:idx val="0"/>
          <c:order val="0"/>
          <c:tx>
            <c:strRef>
              <c:f>'Tỉ lệ nhâm theo hạng mục'!$C$4</c:f>
              <c:strCache>
                <c:ptCount val="1"/>
                <c:pt idx="0">
                  <c:v>tỉ lệ nhầm</c:v>
                </c:pt>
              </c:strCache>
            </c:strRef>
          </c:tx>
          <c:spPr>
            <a:ln w="28575" cap="rnd">
              <a:solidFill>
                <a:schemeClr val="accent1"/>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mục'!$K$5:$K$23</c:f>
              <c:numCache>
                <c:formatCode>0.00%</c:formatCode>
                <c:ptCount val="19"/>
                <c:pt idx="0">
                  <c:v>1.6769144773616546E-3</c:v>
                </c:pt>
                <c:pt idx="1">
                  <c:v>2.359882005899705E-3</c:v>
                </c:pt>
                <c:pt idx="2">
                  <c:v>5.7274620648616482E-3</c:v>
                </c:pt>
                <c:pt idx="3">
                  <c:v>3.3351431009074691E-3</c:v>
                </c:pt>
                <c:pt idx="4">
                  <c:v>3.726965284008558E-3</c:v>
                </c:pt>
                <c:pt idx="5">
                  <c:v>3.2590983161325366E-3</c:v>
                </c:pt>
                <c:pt idx="6">
                  <c:v>2.816514391701587E-3</c:v>
                </c:pt>
                <c:pt idx="7">
                  <c:v>3.5318888813421177E-3</c:v>
                </c:pt>
                <c:pt idx="8">
                  <c:v>4.887218045112782E-3</c:v>
                </c:pt>
                <c:pt idx="9">
                  <c:v>4.7114252061248524E-3</c:v>
                </c:pt>
                <c:pt idx="10">
                  <c:v>3.2835820895522386E-3</c:v>
                </c:pt>
                <c:pt idx="11">
                  <c:v>4.7021943573667714E-3</c:v>
                </c:pt>
                <c:pt idx="12">
                  <c:v>2.8358208955223882E-3</c:v>
                </c:pt>
                <c:pt idx="14">
                  <c:v>1.6987542468856172E-3</c:v>
                </c:pt>
                <c:pt idx="15">
                  <c:v>1.6503465727802839E-3</c:v>
                </c:pt>
                <c:pt idx="16">
                  <c:v>1.9953051643192489E-3</c:v>
                </c:pt>
                <c:pt idx="17">
                  <c:v>7.4534161490683233E-4</c:v>
                </c:pt>
                <c:pt idx="18">
                  <c:v>5.8823529411764701E-4</c:v>
                </c:pt>
              </c:numCache>
            </c:numRef>
          </c:val>
          <c:smooth val="0"/>
          <c:extLst>
            <c:ext xmlns:c16="http://schemas.microsoft.com/office/drawing/2014/chart" uri="{C3380CC4-5D6E-409C-BE32-E72D297353CC}">
              <c16:uniqueId val="{00000000-30E6-4ADF-8B51-6217A40417E8}"/>
            </c:ext>
          </c:extLst>
        </c:ser>
        <c:ser>
          <c:idx val="1"/>
          <c:order val="1"/>
          <c:tx>
            <c:strRef>
              <c:f>'Tỉ lệ nhâm theo hạng mục'!$E$4</c:f>
              <c:strCache>
                <c:ptCount val="1"/>
                <c:pt idx="0">
                  <c:v>tỉ lệ NG</c:v>
                </c:pt>
              </c:strCache>
            </c:strRef>
          </c:tx>
          <c:spPr>
            <a:ln w="28575" cap="rnd">
              <a:solidFill>
                <a:schemeClr val="accent2"/>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mục'!$M$5:$M$23</c:f>
              <c:numCache>
                <c:formatCode>0.00%</c:formatCode>
                <c:ptCount val="19"/>
                <c:pt idx="0">
                  <c:v>4.9508903617344084E-3</c:v>
                </c:pt>
                <c:pt idx="1">
                  <c:v>4.5722713864306784E-3</c:v>
                </c:pt>
                <c:pt idx="2">
                  <c:v>7.5126450461172273E-3</c:v>
                </c:pt>
                <c:pt idx="3">
                  <c:v>7.2132164740556894E-3</c:v>
                </c:pt>
                <c:pt idx="4">
                  <c:v>6.9708054386086E-3</c:v>
                </c:pt>
                <c:pt idx="5">
                  <c:v>4.8110498952432688E-3</c:v>
                </c:pt>
                <c:pt idx="6">
                  <c:v>7.4191110805797902E-3</c:v>
                </c:pt>
                <c:pt idx="7">
                  <c:v>6.1128846023228963E-3</c:v>
                </c:pt>
                <c:pt idx="8">
                  <c:v>9.6992481203007526E-3</c:v>
                </c:pt>
                <c:pt idx="9">
                  <c:v>5.2657105244924823E-3</c:v>
                </c:pt>
                <c:pt idx="10">
                  <c:v>1.1791044776119404E-2</c:v>
                </c:pt>
                <c:pt idx="11">
                  <c:v>8.934169278996866E-3</c:v>
                </c:pt>
                <c:pt idx="12">
                  <c:v>9.6268656716417909E-3</c:v>
                </c:pt>
                <c:pt idx="14">
                  <c:v>9.8150245375613447E-3</c:v>
                </c:pt>
                <c:pt idx="15">
                  <c:v>1.7273627461766972E-2</c:v>
                </c:pt>
                <c:pt idx="16">
                  <c:v>4.0023474178403753E-2</c:v>
                </c:pt>
                <c:pt idx="17">
                  <c:v>1.7763975155279502E-2</c:v>
                </c:pt>
                <c:pt idx="18">
                  <c:v>1.5882352941176469E-2</c:v>
                </c:pt>
              </c:numCache>
            </c:numRef>
          </c:val>
          <c:smooth val="0"/>
          <c:extLst xmlns:c15="http://schemas.microsoft.com/office/drawing/2012/chart">
            <c:ext xmlns:c16="http://schemas.microsoft.com/office/drawing/2014/chart" uri="{C3380CC4-5D6E-409C-BE32-E72D297353CC}">
              <c16:uniqueId val="{0000002E-30E6-4ADF-8B51-6217A40417E8}"/>
            </c:ext>
          </c:extLst>
        </c:ser>
        <c:dLbls>
          <c:showLegendKey val="0"/>
          <c:showVal val="0"/>
          <c:showCatName val="0"/>
          <c:showSerName val="0"/>
          <c:showPercent val="0"/>
          <c:showBubbleSize val="0"/>
        </c:dLbls>
        <c:marker val="1"/>
        <c:smooth val="0"/>
        <c:axId val="729349776"/>
        <c:axId val="729355024"/>
        <c:extLst>
          <c:ext xmlns:c15="http://schemas.microsoft.com/office/drawing/2012/chart" uri="{02D57815-91ED-43cb-92C2-25804820EDAC}">
            <c15:filteredLineSeries>
              <c15:ser>
                <c:idx val="12"/>
                <c:order val="10"/>
                <c:tx>
                  <c:strRef>
                    <c:extLst>
                      <c:ext uri="{02D57815-91ED-43cb-92C2-25804820EDAC}">
                        <c15:formulaRef>
                          <c15:sqref>'Tỉ lệ nhâm theo hạng mục'!$J$2</c15:sqref>
                        </c15:formulaRef>
                      </c:ext>
                    </c:extLst>
                    <c:strCache>
                      <c:ptCount val="1"/>
                      <c:pt idx="0">
                        <c:v>Hàn phía chổi (RAY 3)</c:v>
                      </c:pt>
                    </c:strCache>
                  </c:strRef>
                </c:tx>
                <c:spPr>
                  <a:ln w="28575" cap="rnd">
                    <a:solidFill>
                      <a:schemeClr val="accent1">
                        <a:lumMod val="80000"/>
                        <a:lumOff val="20000"/>
                      </a:schemeClr>
                    </a:solidFill>
                    <a:round/>
                  </a:ln>
                  <a:effectLst/>
                </c:spPr>
                <c:marker>
                  <c:symbol val="none"/>
                </c:marker>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mục'!$J$5:$J$23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smooth val="0"/>
                <c:extLst>
                  <c:ext xmlns:c16="http://schemas.microsoft.com/office/drawing/2014/chart" uri="{C3380CC4-5D6E-409C-BE32-E72D297353CC}">
                    <c16:uniqueId val="{0000000A-30E6-4ADF-8B51-6217A40417E8}"/>
                  </c:ext>
                </c:extLst>
              </c15:ser>
            </c15:filteredLineSeries>
            <c15:filteredLineSeries>
              <c15:ser>
                <c:idx val="19"/>
                <c:order val="15"/>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ln w="28575" cap="rnd">
                    <a:solidFill>
                      <a:schemeClr val="accent2">
                        <a:lumMod val="8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mục'!$E$5:$E$23</c15:sqref>
                        </c15:formulaRef>
                      </c:ext>
                    </c:extLst>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31-30E6-4ADF-8B51-6217A40417E8}"/>
                  </c:ext>
                </c:extLst>
              </c15:ser>
            </c15:filteredLineSeries>
            <c15:filteredLineSeries>
              <c15:ser>
                <c:idx val="42"/>
                <c:order val="32"/>
                <c:tx>
                  <c:strRef>
                    <c:extLst xmlns:c15="http://schemas.microsoft.com/office/drawing/2012/chart">
                      <c:ext xmlns:c15="http://schemas.microsoft.com/office/drawing/2012/chart" uri="{02D57815-91ED-43cb-92C2-25804820EDAC}">
                        <c15:formulaRef>
                          <c15:sqref>'Tỉ lệ nhâm theo hạng mục'!$AD$2</c15:sqref>
                        </c15:formulaRef>
                      </c:ext>
                    </c:extLst>
                    <c:strCache>
                      <c:ptCount val="1"/>
                      <c:pt idx="0">
                        <c:v>Bụi chì (RAY 8)</c:v>
                      </c:pt>
                    </c:strCache>
                  </c:strRef>
                </c:tx>
                <c:spPr>
                  <a:ln w="28575" cap="rnd">
                    <a:solidFill>
                      <a:schemeClr val="accent1">
                        <a:lumMod val="7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mục'!$AD$5:$AD$23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smooth val="0"/>
                <c:extLst xmlns:c15="http://schemas.microsoft.com/office/drawing/2012/chart">
                  <c:ext xmlns:c16="http://schemas.microsoft.com/office/drawing/2014/chart" uri="{C3380CC4-5D6E-409C-BE32-E72D297353CC}">
                    <c16:uniqueId val="{00000023-30E6-4ADF-8B51-6217A40417E8}"/>
                  </c:ext>
                </c:extLst>
              </c15:ser>
            </c15:filteredLineSeries>
            <c15:filteredLineSeries>
              <c15:ser>
                <c:idx val="54"/>
                <c:order val="41"/>
                <c:tx>
                  <c:strRef>
                    <c:extLst xmlns:c15="http://schemas.microsoft.com/office/drawing/2012/chart">
                      <c:ext xmlns:c15="http://schemas.microsoft.com/office/drawing/2012/chart" uri="{02D57815-91ED-43cb-92C2-25804820EDAC}">
                        <c15:formulaRef>
                          <c15:sqref>'Tỉ lệ nhâm theo hạng mục'!$AN$3</c15:sqref>
                        </c15:formulaRef>
                      </c:ext>
                    </c:extLst>
                    <c:strCache>
                      <c:ptCount val="1"/>
                      <c:pt idx="0">
                        <c:v>SLSX</c:v>
                      </c:pt>
                    </c:strCache>
                  </c:strRef>
                </c:tx>
                <c:spPr>
                  <a:ln w="28575" cap="rnd">
                    <a:solidFill>
                      <a:schemeClr val="accent1"/>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mục'!$AN$5:$AN$23</c15:sqref>
                        </c15:formulaRef>
                      </c:ext>
                    </c:extLst>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xmlns:c15="http://schemas.microsoft.com/office/drawing/2012/chart">
                  <c:ext xmlns:c16="http://schemas.microsoft.com/office/drawing/2014/chart" uri="{C3380CC4-5D6E-409C-BE32-E72D297353CC}">
                    <c16:uniqueId val="{0000002D-30E6-4ADF-8B51-6217A40417E8}"/>
                  </c:ext>
                </c:extLst>
              </c15:ser>
            </c15:filteredLineSeries>
          </c:ext>
        </c:extLst>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4.0000000000000008E-2"/>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spPr>
        <a:noFill/>
        <a:ln>
          <a:noFill/>
        </a:ln>
        <a:effectLst/>
      </c:spPr>
    </c:plotArea>
    <c:legend>
      <c:legendPos val="b"/>
      <c:layout>
        <c:manualLayout>
          <c:xMode val="edge"/>
          <c:yMode val="edge"/>
          <c:x val="0.33921577323293389"/>
          <c:y val="0.92604825665639245"/>
          <c:w val="0.21428153491349156"/>
          <c:h val="5.180647095161936E-2"/>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800" b="1">
                <a:latin typeface="Arial" panose="020B0604020202020204" pitchFamily="34" charset="0"/>
                <a:cs typeface="Arial" panose="020B0604020202020204" pitchFamily="34" charset="0"/>
              </a:rPr>
              <a:t>Hàn phía chấu điện  (RAY 4)</a:t>
            </a:r>
          </a:p>
        </c:rich>
      </c:tx>
      <c:layout>
        <c:manualLayout>
          <c:xMode val="edge"/>
          <c:yMode val="edge"/>
          <c:x val="0.26604660268771335"/>
          <c:y val="1.03026421409701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3.8571793679180018E-2"/>
          <c:y val="7.6957337339363135E-2"/>
          <c:w val="0.98404072289211786"/>
          <c:h val="0.67106185735524182"/>
        </c:manualLayout>
      </c:layout>
      <c:lineChart>
        <c:grouping val="standard"/>
        <c:varyColors val="0"/>
        <c:ser>
          <c:idx val="2"/>
          <c:order val="2"/>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hợp'!$D$5:$D$23</c:f>
            </c:numRef>
          </c:val>
          <c:smooth val="0"/>
          <c:extLst>
            <c:ext xmlns:c16="http://schemas.microsoft.com/office/drawing/2014/chart" uri="{C3380CC4-5D6E-409C-BE32-E72D297353CC}">
              <c16:uniqueId val="{00000001-30E6-4ADF-8B51-6217A40417E8}"/>
            </c:ext>
          </c:extLst>
        </c:ser>
        <c:ser>
          <c:idx val="3"/>
          <c:order val="3"/>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hợp'!$E$5:$E$23</c:f>
            </c:numRef>
          </c:val>
          <c:smooth val="0"/>
          <c:extLst>
            <c:ext xmlns:c16="http://schemas.microsoft.com/office/drawing/2014/chart" uri="{C3380CC4-5D6E-409C-BE32-E72D297353CC}">
              <c16:uniqueId val="{00000002-30E6-4ADF-8B51-6217A40417E8}"/>
            </c:ext>
          </c:extLst>
        </c:ser>
        <c:ser>
          <c:idx val="4"/>
          <c:order val="4"/>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hợp'!$F$5:$F$23</c:f>
            </c:numRef>
          </c:val>
          <c:smooth val="0"/>
          <c:extLst>
            <c:ext xmlns:c16="http://schemas.microsoft.com/office/drawing/2014/chart" uri="{C3380CC4-5D6E-409C-BE32-E72D297353CC}">
              <c16:uniqueId val="{00000003-30E6-4ADF-8B51-6217A40417E8}"/>
            </c:ext>
          </c:extLst>
        </c:ser>
        <c:ser>
          <c:idx val="5"/>
          <c:order val="5"/>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hợp'!$G$5:$G$23</c:f>
            </c:numRef>
          </c:val>
          <c:smooth val="0"/>
          <c:extLst>
            <c:ext xmlns:c16="http://schemas.microsoft.com/office/drawing/2014/chart" uri="{C3380CC4-5D6E-409C-BE32-E72D297353CC}">
              <c16:uniqueId val="{00000004-30E6-4ADF-8B51-6217A40417E8}"/>
            </c:ext>
          </c:extLst>
        </c:ser>
        <c:ser>
          <c:idx val="8"/>
          <c:order val="6"/>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hợp'!$J$5:$J$23</c:f>
            </c:numRef>
          </c:val>
          <c:smooth val="0"/>
          <c:extLst>
            <c:ext xmlns:c16="http://schemas.microsoft.com/office/drawing/2014/chart" uri="{C3380CC4-5D6E-409C-BE32-E72D297353CC}">
              <c16:uniqueId val="{00000006-30E6-4ADF-8B51-6217A40417E8}"/>
            </c:ext>
          </c:extLst>
        </c:ser>
        <c:ser>
          <c:idx val="9"/>
          <c:order val="7"/>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hợp'!$K$5:$K$23</c:f>
            </c:numRef>
          </c:val>
          <c:smooth val="0"/>
          <c:extLst>
            <c:ext xmlns:c16="http://schemas.microsoft.com/office/drawing/2014/chart" uri="{C3380CC4-5D6E-409C-BE32-E72D297353CC}">
              <c16:uniqueId val="{00000007-30E6-4ADF-8B51-6217A40417E8}"/>
            </c:ext>
          </c:extLst>
        </c:ser>
        <c:ser>
          <c:idx val="10"/>
          <c:order val="8"/>
          <c:spPr>
            <a:ln w="28575" cap="rnd">
              <a:solidFill>
                <a:schemeClr val="accent5">
                  <a:lumMod val="60000"/>
                </a:schemeClr>
              </a:solidFill>
              <a:round/>
            </a:ln>
            <a:effectLst/>
          </c:spPr>
          <c:marker>
            <c:symbol val="circle"/>
            <c:size val="5"/>
            <c:spPr>
              <a:solidFill>
                <a:schemeClr val="accent5">
                  <a:lumMod val="60000"/>
                </a:schemeClr>
              </a:solidFill>
              <a:ln w="9525">
                <a:solidFill>
                  <a:schemeClr val="accent5">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hợp'!$L$5:$L$23</c:f>
            </c:numRef>
          </c:val>
          <c:smooth val="0"/>
          <c:extLst>
            <c:ext xmlns:c16="http://schemas.microsoft.com/office/drawing/2014/chart" uri="{C3380CC4-5D6E-409C-BE32-E72D297353CC}">
              <c16:uniqueId val="{00000008-30E6-4ADF-8B51-6217A40417E8}"/>
            </c:ext>
          </c:extLst>
        </c:ser>
        <c:ser>
          <c:idx val="11"/>
          <c:order val="9"/>
          <c:spPr>
            <a:ln w="28575" cap="rnd">
              <a:solidFill>
                <a:schemeClr val="accent6">
                  <a:lumMod val="60000"/>
                </a:schemeClr>
              </a:solidFill>
              <a:round/>
            </a:ln>
            <a:effectLst/>
          </c:spPr>
          <c:marker>
            <c:symbol val="circle"/>
            <c:size val="5"/>
            <c:spPr>
              <a:solidFill>
                <a:schemeClr val="accent6">
                  <a:lumMod val="60000"/>
                </a:schemeClr>
              </a:solidFill>
              <a:ln w="9525">
                <a:solidFill>
                  <a:schemeClr val="accent6">
                    <a:lumMod val="6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hợp'!$M$5:$M$23</c:f>
            </c:numRef>
          </c:val>
          <c:smooth val="0"/>
          <c:extLst>
            <c:ext xmlns:c16="http://schemas.microsoft.com/office/drawing/2014/chart" uri="{C3380CC4-5D6E-409C-BE32-E72D297353CC}">
              <c16:uniqueId val="{00000009-30E6-4ADF-8B51-6217A40417E8}"/>
            </c:ext>
          </c:extLst>
        </c:ser>
        <c:ser>
          <c:idx val="14"/>
          <c:order val="11"/>
          <c:spPr>
            <a:ln w="28575" cap="rnd">
              <a:solidFill>
                <a:schemeClr val="accent3">
                  <a:lumMod val="80000"/>
                  <a:lumOff val="20000"/>
                </a:schemeClr>
              </a:solidFill>
              <a:round/>
            </a:ln>
            <a:effectLst/>
          </c:spPr>
          <c:marker>
            <c:symbol val="circle"/>
            <c:size val="5"/>
            <c:spPr>
              <a:solidFill>
                <a:schemeClr val="accent3">
                  <a:lumMod val="80000"/>
                  <a:lumOff val="20000"/>
                </a:schemeClr>
              </a:solidFill>
              <a:ln w="9525">
                <a:solidFill>
                  <a:schemeClr val="accent3">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hợp'!$P$5:$P$23</c:f>
            </c:numRef>
          </c:val>
          <c:smooth val="0"/>
          <c:extLst>
            <c:ext xmlns:c16="http://schemas.microsoft.com/office/drawing/2014/chart" uri="{C3380CC4-5D6E-409C-BE32-E72D297353CC}">
              <c16:uniqueId val="{0000000B-30E6-4ADF-8B51-6217A40417E8}"/>
            </c:ext>
          </c:extLst>
        </c:ser>
        <c:ser>
          <c:idx val="15"/>
          <c:order val="12"/>
          <c:spPr>
            <a:ln w="28575" cap="rnd">
              <a:solidFill>
                <a:schemeClr val="accent4">
                  <a:lumMod val="80000"/>
                  <a:lumOff val="20000"/>
                </a:schemeClr>
              </a:solidFill>
              <a:round/>
            </a:ln>
            <a:effectLst/>
          </c:spPr>
          <c:marker>
            <c:symbol val="circle"/>
            <c:size val="5"/>
            <c:spPr>
              <a:solidFill>
                <a:schemeClr val="accent4">
                  <a:lumMod val="80000"/>
                  <a:lumOff val="20000"/>
                </a:schemeClr>
              </a:solidFill>
              <a:ln w="9525">
                <a:solidFill>
                  <a:schemeClr val="accent4">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hợp'!$Q$5:$Q$23</c:f>
            </c:numRef>
          </c:val>
          <c:smooth val="0"/>
          <c:extLst>
            <c:ext xmlns:c16="http://schemas.microsoft.com/office/drawing/2014/chart" uri="{C3380CC4-5D6E-409C-BE32-E72D297353CC}">
              <c16:uniqueId val="{0000000C-30E6-4ADF-8B51-6217A40417E8}"/>
            </c:ext>
          </c:extLst>
        </c:ser>
        <c:ser>
          <c:idx val="16"/>
          <c:order val="13"/>
          <c:spPr>
            <a:ln w="28575" cap="rnd">
              <a:solidFill>
                <a:schemeClr val="accent5">
                  <a:lumMod val="80000"/>
                  <a:lumOff val="20000"/>
                </a:schemeClr>
              </a:solidFill>
              <a:round/>
            </a:ln>
            <a:effectLst/>
          </c:spPr>
          <c:marker>
            <c:symbol val="circle"/>
            <c:size val="5"/>
            <c:spPr>
              <a:solidFill>
                <a:schemeClr val="accent5">
                  <a:lumMod val="80000"/>
                  <a:lumOff val="20000"/>
                </a:schemeClr>
              </a:solidFill>
              <a:ln w="9525">
                <a:solidFill>
                  <a:schemeClr val="accent5">
                    <a:lumMod val="80000"/>
                    <a:lumOff val="2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hợp'!$R$5:$R$23</c:f>
            </c:numRef>
          </c:val>
          <c:smooth val="0"/>
          <c:extLst>
            <c:ext xmlns:c16="http://schemas.microsoft.com/office/drawing/2014/chart" uri="{C3380CC4-5D6E-409C-BE32-E72D297353CC}">
              <c16:uniqueId val="{0000000D-30E6-4ADF-8B51-6217A40417E8}"/>
            </c:ext>
          </c:extLst>
        </c:ser>
        <c:ser>
          <c:idx val="17"/>
          <c:order val="14"/>
          <c:spPr>
            <a:ln w="28575" cap="rnd">
              <a:solidFill>
                <a:schemeClr val="accent6">
                  <a:lumMod val="80000"/>
                  <a:lumOff val="2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hợp'!$S$5:$S$23</c:f>
            </c:numRef>
          </c:val>
          <c:smooth val="0"/>
          <c:extLst>
            <c:ext xmlns:c16="http://schemas.microsoft.com/office/drawing/2014/chart" uri="{C3380CC4-5D6E-409C-BE32-E72D297353CC}">
              <c16:uniqueId val="{0000000E-30E6-4ADF-8B51-6217A40417E8}"/>
            </c:ext>
          </c:extLst>
        </c:ser>
        <c:ser>
          <c:idx val="20"/>
          <c:order val="16"/>
          <c:spPr>
            <a:ln w="28575" cap="rnd">
              <a:solidFill>
                <a:schemeClr val="accent3">
                  <a:lumMod val="80000"/>
                </a:schemeClr>
              </a:solidFill>
              <a:round/>
            </a:ln>
            <a:effectLst/>
          </c:spPr>
          <c:marker>
            <c:symbol val="circle"/>
            <c:size val="5"/>
            <c:spPr>
              <a:solidFill>
                <a:schemeClr val="accent3">
                  <a:lumMod val="80000"/>
                </a:schemeClr>
              </a:solidFill>
              <a:ln w="9525">
                <a:solidFill>
                  <a:schemeClr val="accent3">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hợp'!$V$5:$V$23</c:f>
            </c:numRef>
          </c:val>
          <c:smooth val="0"/>
          <c:extLst>
            <c:ext xmlns:c16="http://schemas.microsoft.com/office/drawing/2014/chart" uri="{C3380CC4-5D6E-409C-BE32-E72D297353CC}">
              <c16:uniqueId val="{00000010-30E6-4ADF-8B51-6217A40417E8}"/>
            </c:ext>
          </c:extLst>
        </c:ser>
        <c:ser>
          <c:idx val="21"/>
          <c:order val="17"/>
          <c:spPr>
            <a:ln w="28575" cap="rnd">
              <a:solidFill>
                <a:schemeClr val="accent4">
                  <a:lumMod val="80000"/>
                </a:schemeClr>
              </a:solidFill>
              <a:round/>
            </a:ln>
            <a:effectLst/>
          </c:spPr>
          <c:marker>
            <c:symbol val="circle"/>
            <c:size val="5"/>
            <c:spPr>
              <a:solidFill>
                <a:schemeClr val="accent4">
                  <a:lumMod val="80000"/>
                </a:schemeClr>
              </a:solidFill>
              <a:ln w="9525">
                <a:solidFill>
                  <a:schemeClr val="accent4">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hợp'!$W$5:$W$23</c:f>
            </c:numRef>
          </c:val>
          <c:smooth val="0"/>
          <c:extLst>
            <c:ext xmlns:c16="http://schemas.microsoft.com/office/drawing/2014/chart" uri="{C3380CC4-5D6E-409C-BE32-E72D297353CC}">
              <c16:uniqueId val="{00000011-30E6-4ADF-8B51-6217A40417E8}"/>
            </c:ext>
          </c:extLst>
        </c:ser>
        <c:ser>
          <c:idx val="22"/>
          <c:order val="18"/>
          <c:spPr>
            <a:ln w="28575" cap="rnd">
              <a:solidFill>
                <a:schemeClr val="accent5">
                  <a:lumMod val="80000"/>
                </a:schemeClr>
              </a:solidFill>
              <a:round/>
            </a:ln>
            <a:effectLst/>
          </c:spPr>
          <c:marker>
            <c:symbol val="circle"/>
            <c:size val="5"/>
            <c:spPr>
              <a:solidFill>
                <a:schemeClr val="accent5">
                  <a:lumMod val="80000"/>
                </a:schemeClr>
              </a:solidFill>
              <a:ln w="9525">
                <a:solidFill>
                  <a:schemeClr val="accent5">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hợp'!$X$5:$X$23</c:f>
            </c:numRef>
          </c:val>
          <c:smooth val="0"/>
          <c:extLst>
            <c:ext xmlns:c16="http://schemas.microsoft.com/office/drawing/2014/chart" uri="{C3380CC4-5D6E-409C-BE32-E72D297353CC}">
              <c16:uniqueId val="{00000012-30E6-4ADF-8B51-6217A40417E8}"/>
            </c:ext>
          </c:extLst>
        </c:ser>
        <c:ser>
          <c:idx val="23"/>
          <c:order val="19"/>
          <c:spPr>
            <a:ln w="28575" cap="rnd">
              <a:solidFill>
                <a:schemeClr val="accent6">
                  <a:lumMod val="80000"/>
                </a:schemeClr>
              </a:solidFill>
              <a:round/>
            </a:ln>
            <a:effectLst/>
          </c:spPr>
          <c:marker>
            <c:symbol val="circle"/>
            <c:size val="5"/>
            <c:spPr>
              <a:solidFill>
                <a:schemeClr val="accent6">
                  <a:lumMod val="80000"/>
                </a:schemeClr>
              </a:solidFill>
              <a:ln w="9525">
                <a:solidFill>
                  <a:schemeClr val="accent6">
                    <a:lumMod val="8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hợp'!$Y$5:$Y$23</c:f>
            </c:numRef>
          </c:val>
          <c:smooth val="0"/>
          <c:extLst>
            <c:ext xmlns:c16="http://schemas.microsoft.com/office/drawing/2014/chart" uri="{C3380CC4-5D6E-409C-BE32-E72D297353CC}">
              <c16:uniqueId val="{00000013-30E6-4ADF-8B51-6217A40417E8}"/>
            </c:ext>
          </c:extLst>
        </c:ser>
        <c:ser>
          <c:idx val="26"/>
          <c:order val="20"/>
          <c:spPr>
            <a:ln w="28575" cap="rnd">
              <a:solidFill>
                <a:schemeClr val="accent3">
                  <a:lumMod val="60000"/>
                  <a:lumOff val="40000"/>
                </a:schemeClr>
              </a:solidFill>
              <a:round/>
            </a:ln>
            <a:effectLst/>
          </c:spPr>
          <c:marker>
            <c:symbol val="circle"/>
            <c:size val="5"/>
            <c:spPr>
              <a:solidFill>
                <a:schemeClr val="accent3">
                  <a:lumMod val="60000"/>
                  <a:lumOff val="40000"/>
                </a:schemeClr>
              </a:solidFill>
              <a:ln w="9525">
                <a:solidFill>
                  <a:schemeClr val="accent3">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hợp'!$AB$5:$AB$23</c:f>
            </c:numRef>
          </c:val>
          <c:smooth val="0"/>
          <c:extLst>
            <c:ext xmlns:c16="http://schemas.microsoft.com/office/drawing/2014/chart" uri="{C3380CC4-5D6E-409C-BE32-E72D297353CC}">
              <c16:uniqueId val="{00000015-30E6-4ADF-8B51-6217A40417E8}"/>
            </c:ext>
          </c:extLst>
        </c:ser>
        <c:ser>
          <c:idx val="27"/>
          <c:order val="21"/>
          <c:spPr>
            <a:ln w="28575" cap="rnd">
              <a:solidFill>
                <a:schemeClr val="accent4">
                  <a:lumMod val="60000"/>
                  <a:lumOff val="40000"/>
                </a:schemeClr>
              </a:solidFill>
              <a:round/>
            </a:ln>
            <a:effectLst/>
          </c:spPr>
          <c:marker>
            <c:symbol val="circle"/>
            <c:size val="5"/>
            <c:spPr>
              <a:solidFill>
                <a:schemeClr val="accent4">
                  <a:lumMod val="60000"/>
                  <a:lumOff val="40000"/>
                </a:schemeClr>
              </a:solidFill>
              <a:ln w="9525">
                <a:solidFill>
                  <a:schemeClr val="accent4">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hợp'!$AC$5:$AC$23</c:f>
            </c:numRef>
          </c:val>
          <c:smooth val="0"/>
          <c:extLst>
            <c:ext xmlns:c16="http://schemas.microsoft.com/office/drawing/2014/chart" uri="{C3380CC4-5D6E-409C-BE32-E72D297353CC}">
              <c16:uniqueId val="{00000016-30E6-4ADF-8B51-6217A40417E8}"/>
            </c:ext>
          </c:extLst>
        </c:ser>
        <c:ser>
          <c:idx val="28"/>
          <c:order val="22"/>
          <c:spPr>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hợp'!$AD$5:$AD$23</c:f>
            </c:numRef>
          </c:val>
          <c:smooth val="0"/>
          <c:extLst>
            <c:ext xmlns:c16="http://schemas.microsoft.com/office/drawing/2014/chart" uri="{C3380CC4-5D6E-409C-BE32-E72D297353CC}">
              <c16:uniqueId val="{00000017-30E6-4ADF-8B51-6217A40417E8}"/>
            </c:ext>
          </c:extLst>
        </c:ser>
        <c:ser>
          <c:idx val="29"/>
          <c:order val="23"/>
          <c:tx>
            <c:strRef>
              <c:f>'Tổng hợp'!$Z$2</c:f>
              <c:strCache>
                <c:ptCount val="1"/>
                <c:pt idx="0">
                  <c:v>Đế vỏ nhỏ (RAY 5)</c:v>
                </c:pt>
              </c:strCache>
            </c:strRef>
          </c:tx>
          <c:spPr>
            <a:ln w="28575" cap="rnd">
              <a:solidFill>
                <a:schemeClr val="accent6">
                  <a:lumMod val="60000"/>
                  <a:lumOff val="40000"/>
                </a:schemeClr>
              </a:solidFill>
              <a:round/>
            </a:ln>
            <a:effectLst/>
          </c:spPr>
          <c:marker>
            <c:symbol val="circle"/>
            <c:size val="5"/>
            <c:spPr>
              <a:solidFill>
                <a:schemeClr val="accent6">
                  <a:lumMod val="60000"/>
                  <a:lumOff val="40000"/>
                </a:schemeClr>
              </a:solidFill>
              <a:ln w="9525">
                <a:solidFill>
                  <a:schemeClr val="accent6">
                    <a:lumMod val="60000"/>
                    <a:lumOff val="4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hợp'!$AE$5:$AE$23</c:f>
            </c:numRef>
          </c:val>
          <c:smooth val="0"/>
          <c:extLst>
            <c:ext xmlns:c16="http://schemas.microsoft.com/office/drawing/2014/chart" uri="{C3380CC4-5D6E-409C-BE32-E72D297353CC}">
              <c16:uniqueId val="{00000018-30E6-4ADF-8B51-6217A40417E8}"/>
            </c:ext>
          </c:extLst>
        </c:ser>
        <c:ser>
          <c:idx val="32"/>
          <c:order val="24"/>
          <c:spPr>
            <a:ln w="28575" cap="rnd">
              <a:solidFill>
                <a:schemeClr val="accent3">
                  <a:lumMod val="50000"/>
                </a:schemeClr>
              </a:solidFill>
              <a:round/>
            </a:ln>
            <a:effectLst/>
          </c:spPr>
          <c:marker>
            <c:symbol val="circle"/>
            <c:size val="5"/>
            <c:spPr>
              <a:solidFill>
                <a:schemeClr val="accent3">
                  <a:lumMod val="50000"/>
                </a:schemeClr>
              </a:solidFill>
              <a:ln w="9525">
                <a:solidFill>
                  <a:schemeClr val="accent3">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hợp'!$AH$5:$AH$23</c:f>
            </c:numRef>
          </c:val>
          <c:smooth val="0"/>
          <c:extLst>
            <c:ext xmlns:c16="http://schemas.microsoft.com/office/drawing/2014/chart" uri="{C3380CC4-5D6E-409C-BE32-E72D297353CC}">
              <c16:uniqueId val="{0000001A-30E6-4ADF-8B51-6217A40417E8}"/>
            </c:ext>
          </c:extLst>
        </c:ser>
        <c:ser>
          <c:idx val="33"/>
          <c:order val="25"/>
          <c:spPr>
            <a:ln w="28575" cap="rnd">
              <a:solidFill>
                <a:schemeClr val="accent4">
                  <a:lumMod val="50000"/>
                </a:schemeClr>
              </a:solidFill>
              <a:round/>
            </a:ln>
            <a:effectLst/>
          </c:spPr>
          <c:marker>
            <c:symbol val="circle"/>
            <c:size val="5"/>
            <c:spPr>
              <a:solidFill>
                <a:schemeClr val="accent4">
                  <a:lumMod val="50000"/>
                </a:schemeClr>
              </a:solidFill>
              <a:ln w="9525">
                <a:solidFill>
                  <a:schemeClr val="accent4">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hợp'!$AI$5:$AI$23</c:f>
            </c:numRef>
          </c:val>
          <c:smooth val="0"/>
          <c:extLst>
            <c:ext xmlns:c16="http://schemas.microsoft.com/office/drawing/2014/chart" uri="{C3380CC4-5D6E-409C-BE32-E72D297353CC}">
              <c16:uniqueId val="{0000001B-30E6-4ADF-8B51-6217A40417E8}"/>
            </c:ext>
          </c:extLst>
        </c:ser>
        <c:ser>
          <c:idx val="34"/>
          <c:order val="26"/>
          <c:spPr>
            <a:ln w="28575" cap="rnd">
              <a:solidFill>
                <a:schemeClr val="accent5">
                  <a:lumMod val="50000"/>
                </a:schemeClr>
              </a:solidFill>
              <a:round/>
            </a:ln>
            <a:effectLst/>
          </c:spPr>
          <c:marker>
            <c:symbol val="circle"/>
            <c:size val="5"/>
            <c:spPr>
              <a:solidFill>
                <a:schemeClr val="accent5">
                  <a:lumMod val="50000"/>
                </a:schemeClr>
              </a:solidFill>
              <a:ln w="9525">
                <a:solidFill>
                  <a:schemeClr val="accent5">
                    <a:lumMod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hợp'!$AJ$5:$AJ$23</c:f>
            </c:numRef>
          </c:val>
          <c:smooth val="0"/>
          <c:extLst>
            <c:ext xmlns:c16="http://schemas.microsoft.com/office/drawing/2014/chart" uri="{C3380CC4-5D6E-409C-BE32-E72D297353CC}">
              <c16:uniqueId val="{0000001C-30E6-4ADF-8B51-6217A40417E8}"/>
            </c:ext>
          </c:extLst>
        </c:ser>
        <c:ser>
          <c:idx val="35"/>
          <c:order val="27"/>
          <c:spPr>
            <a:ln w="28575" cap="rnd">
              <a:solidFill>
                <a:schemeClr val="accent6">
                  <a:lumMod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hợp'!$AK$5:$AK$23</c:f>
            </c:numRef>
          </c:val>
          <c:smooth val="0"/>
          <c:extLst>
            <c:ext xmlns:c16="http://schemas.microsoft.com/office/drawing/2014/chart" uri="{C3380CC4-5D6E-409C-BE32-E72D297353CC}">
              <c16:uniqueId val="{0000001D-30E6-4ADF-8B51-6217A40417E8}"/>
            </c:ext>
          </c:extLst>
        </c:ser>
        <c:ser>
          <c:idx val="38"/>
          <c:order val="28"/>
          <c:spPr>
            <a:ln w="28575" cap="rnd">
              <a:solidFill>
                <a:schemeClr val="accent3">
                  <a:lumMod val="70000"/>
                  <a:lumOff val="30000"/>
                </a:schemeClr>
              </a:solidFill>
              <a:round/>
            </a:ln>
            <a:effectLst/>
          </c:spPr>
          <c:marker>
            <c:symbol val="circle"/>
            <c:size val="5"/>
            <c:spPr>
              <a:solidFill>
                <a:schemeClr val="accent3">
                  <a:lumMod val="70000"/>
                  <a:lumOff val="30000"/>
                </a:schemeClr>
              </a:solidFill>
              <a:ln w="9525">
                <a:solidFill>
                  <a:schemeClr val="accent3">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hợp'!$AN$5:$AN$23</c:f>
            </c:numRef>
          </c:val>
          <c:smooth val="0"/>
          <c:extLst>
            <c:ext xmlns:c16="http://schemas.microsoft.com/office/drawing/2014/chart" uri="{C3380CC4-5D6E-409C-BE32-E72D297353CC}">
              <c16:uniqueId val="{0000001F-30E6-4ADF-8B51-6217A40417E8}"/>
            </c:ext>
          </c:extLst>
        </c:ser>
        <c:ser>
          <c:idx val="39"/>
          <c:order val="29"/>
          <c:spPr>
            <a:ln w="28575" cap="rnd">
              <a:solidFill>
                <a:schemeClr val="accent4">
                  <a:lumMod val="70000"/>
                  <a:lumOff val="30000"/>
                </a:schemeClr>
              </a:solidFill>
              <a:round/>
            </a:ln>
            <a:effectLst/>
          </c:spPr>
          <c:marker>
            <c:symbol val="circle"/>
            <c:size val="5"/>
            <c:spPr>
              <a:solidFill>
                <a:schemeClr val="accent4">
                  <a:lumMod val="70000"/>
                  <a:lumOff val="30000"/>
                </a:schemeClr>
              </a:solidFill>
              <a:ln w="9525">
                <a:solidFill>
                  <a:schemeClr val="accent4">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hợp'!$AO$5:$AO$23</c:f>
            </c:numRef>
          </c:val>
          <c:smooth val="0"/>
          <c:extLst>
            <c:ext xmlns:c16="http://schemas.microsoft.com/office/drawing/2014/chart" uri="{C3380CC4-5D6E-409C-BE32-E72D297353CC}">
              <c16:uniqueId val="{00000020-30E6-4ADF-8B51-6217A40417E8}"/>
            </c:ext>
          </c:extLst>
        </c:ser>
        <c:ser>
          <c:idx val="40"/>
          <c:order val="30"/>
          <c:spPr>
            <a:ln w="28575" cap="rnd">
              <a:solidFill>
                <a:schemeClr val="accent5">
                  <a:lumMod val="70000"/>
                  <a:lumOff val="30000"/>
                </a:schemeClr>
              </a:solidFill>
              <a:round/>
            </a:ln>
            <a:effectLst/>
          </c:spPr>
          <c:marker>
            <c:symbol val="circle"/>
            <c:size val="5"/>
            <c:spPr>
              <a:solidFill>
                <a:schemeClr val="accent5">
                  <a:lumMod val="70000"/>
                  <a:lumOff val="30000"/>
                </a:schemeClr>
              </a:solidFill>
              <a:ln w="9525">
                <a:solidFill>
                  <a:schemeClr val="accent5">
                    <a:lumMod val="70000"/>
                    <a:lumOff val="3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hợp'!$AP$5:$AP$23</c:f>
            </c:numRef>
          </c:val>
          <c:smooth val="0"/>
          <c:extLst>
            <c:ext xmlns:c16="http://schemas.microsoft.com/office/drawing/2014/chart" uri="{C3380CC4-5D6E-409C-BE32-E72D297353CC}">
              <c16:uniqueId val="{00000021-30E6-4ADF-8B51-6217A40417E8}"/>
            </c:ext>
          </c:extLst>
        </c:ser>
        <c:ser>
          <c:idx val="41"/>
          <c:order val="31"/>
          <c:spPr>
            <a:ln w="28575" cap="rnd">
              <a:solidFill>
                <a:schemeClr val="accent6">
                  <a:lumMod val="70000"/>
                  <a:lumOff val="3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hợp'!$AQ$5:$AQ$23</c:f>
            </c:numRef>
          </c:val>
          <c:smooth val="0"/>
          <c:extLst>
            <c:ext xmlns:c16="http://schemas.microsoft.com/office/drawing/2014/chart" uri="{C3380CC4-5D6E-409C-BE32-E72D297353CC}">
              <c16:uniqueId val="{00000022-30E6-4ADF-8B51-6217A40417E8}"/>
            </c:ext>
          </c:extLst>
        </c:ser>
        <c:ser>
          <c:idx val="44"/>
          <c:order val="33"/>
          <c:spPr>
            <a:ln w="28575" cap="rnd">
              <a:solidFill>
                <a:schemeClr val="accent3">
                  <a:lumMod val="70000"/>
                </a:schemeClr>
              </a:solidFill>
              <a:round/>
            </a:ln>
            <a:effectLst/>
          </c:spPr>
          <c:marker>
            <c:symbol val="circle"/>
            <c:size val="5"/>
            <c:spPr>
              <a:solidFill>
                <a:schemeClr val="accent3">
                  <a:lumMod val="70000"/>
                </a:schemeClr>
              </a:solidFill>
              <a:ln w="9525">
                <a:solidFill>
                  <a:schemeClr val="accent3">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hợp'!$AT$5:$AT$23</c:f>
            </c:numRef>
          </c:val>
          <c:smooth val="0"/>
          <c:extLst>
            <c:ext xmlns:c16="http://schemas.microsoft.com/office/drawing/2014/chart" uri="{C3380CC4-5D6E-409C-BE32-E72D297353CC}">
              <c16:uniqueId val="{00000024-30E6-4ADF-8B51-6217A40417E8}"/>
            </c:ext>
          </c:extLst>
        </c:ser>
        <c:ser>
          <c:idx val="45"/>
          <c:order val="34"/>
          <c:spPr>
            <a:ln w="28575" cap="rnd">
              <a:solidFill>
                <a:schemeClr val="accent4">
                  <a:lumMod val="70000"/>
                </a:schemeClr>
              </a:solidFill>
              <a:round/>
            </a:ln>
            <a:effectLst/>
          </c:spPr>
          <c:marker>
            <c:symbol val="circle"/>
            <c:size val="5"/>
            <c:spPr>
              <a:solidFill>
                <a:schemeClr val="accent4">
                  <a:lumMod val="70000"/>
                </a:schemeClr>
              </a:solidFill>
              <a:ln w="9525">
                <a:solidFill>
                  <a:schemeClr val="accent4">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hợp'!$AU$5:$AU$23</c:f>
            </c:numRef>
          </c:val>
          <c:smooth val="0"/>
          <c:extLst>
            <c:ext xmlns:c16="http://schemas.microsoft.com/office/drawing/2014/chart" uri="{C3380CC4-5D6E-409C-BE32-E72D297353CC}">
              <c16:uniqueId val="{00000025-30E6-4ADF-8B51-6217A40417E8}"/>
            </c:ext>
          </c:extLst>
        </c:ser>
        <c:ser>
          <c:idx val="46"/>
          <c:order val="35"/>
          <c:spPr>
            <a:ln w="28575" cap="rnd">
              <a:solidFill>
                <a:schemeClr val="accent5">
                  <a:lumMod val="70000"/>
                </a:schemeClr>
              </a:solidFill>
              <a:round/>
            </a:ln>
            <a:effectLst/>
          </c:spPr>
          <c:marker>
            <c:symbol val="circle"/>
            <c:size val="5"/>
            <c:spPr>
              <a:solidFill>
                <a:schemeClr val="accent5">
                  <a:lumMod val="70000"/>
                </a:schemeClr>
              </a:solidFill>
              <a:ln w="9525">
                <a:solidFill>
                  <a:schemeClr val="accent5">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hợp'!$AV$5:$AV$23</c:f>
            </c:numRef>
          </c:val>
          <c:smooth val="0"/>
          <c:extLst>
            <c:ext xmlns:c16="http://schemas.microsoft.com/office/drawing/2014/chart" uri="{C3380CC4-5D6E-409C-BE32-E72D297353CC}">
              <c16:uniqueId val="{00000026-30E6-4ADF-8B51-6217A40417E8}"/>
            </c:ext>
          </c:extLst>
        </c:ser>
        <c:ser>
          <c:idx val="47"/>
          <c:order val="36"/>
          <c:spPr>
            <a:ln w="28575" cap="rnd">
              <a:solidFill>
                <a:schemeClr val="accent6">
                  <a:lumMod val="70000"/>
                </a:schemeClr>
              </a:solidFill>
              <a:round/>
            </a:ln>
            <a:effectLst/>
          </c:spPr>
          <c:marker>
            <c:symbol val="circle"/>
            <c:size val="5"/>
            <c:spPr>
              <a:solidFill>
                <a:schemeClr val="accent6">
                  <a:lumMod val="70000"/>
                </a:schemeClr>
              </a:solidFill>
              <a:ln w="9525">
                <a:solidFill>
                  <a:schemeClr val="accent6">
                    <a:lumMod val="7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hợp'!$AW$5:$AW$23</c:f>
            </c:numRef>
          </c:val>
          <c:smooth val="0"/>
          <c:extLst>
            <c:ext xmlns:c16="http://schemas.microsoft.com/office/drawing/2014/chart" uri="{C3380CC4-5D6E-409C-BE32-E72D297353CC}">
              <c16:uniqueId val="{00000027-30E6-4ADF-8B51-6217A40417E8}"/>
            </c:ext>
          </c:extLst>
        </c:ser>
        <c:ser>
          <c:idx val="50"/>
          <c:order val="37"/>
          <c:spPr>
            <a:ln w="28575" cap="rnd">
              <a:solidFill>
                <a:schemeClr val="accent3">
                  <a:lumMod val="50000"/>
                  <a:lumOff val="50000"/>
                </a:schemeClr>
              </a:solidFill>
              <a:round/>
            </a:ln>
            <a:effectLst/>
          </c:spPr>
          <c:marker>
            <c:symbol val="circle"/>
            <c:size val="5"/>
            <c:spPr>
              <a:solidFill>
                <a:schemeClr val="accent3">
                  <a:lumMod val="50000"/>
                  <a:lumOff val="50000"/>
                </a:schemeClr>
              </a:solidFill>
              <a:ln w="9525">
                <a:solidFill>
                  <a:schemeClr val="accent3">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hợp'!$AZ$5:$AZ$23</c:f>
            </c:numRef>
          </c:val>
          <c:smooth val="0"/>
          <c:extLst>
            <c:ext xmlns:c16="http://schemas.microsoft.com/office/drawing/2014/chart" uri="{C3380CC4-5D6E-409C-BE32-E72D297353CC}">
              <c16:uniqueId val="{00000029-30E6-4ADF-8B51-6217A40417E8}"/>
            </c:ext>
          </c:extLst>
        </c:ser>
        <c:ser>
          <c:idx val="51"/>
          <c:order val="38"/>
          <c:spPr>
            <a:ln w="28575" cap="rnd">
              <a:solidFill>
                <a:schemeClr val="accent4">
                  <a:lumMod val="50000"/>
                  <a:lumOff val="50000"/>
                </a:schemeClr>
              </a:solidFill>
              <a:round/>
            </a:ln>
            <a:effectLst/>
          </c:spPr>
          <c:marker>
            <c:symbol val="circle"/>
            <c:size val="5"/>
            <c:spPr>
              <a:solidFill>
                <a:schemeClr val="accent4">
                  <a:lumMod val="50000"/>
                  <a:lumOff val="50000"/>
                </a:schemeClr>
              </a:solidFill>
              <a:ln w="9525">
                <a:solidFill>
                  <a:schemeClr val="accent4">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hợp'!$BA$5:$BA$23</c:f>
            </c:numRef>
          </c:val>
          <c:smooth val="0"/>
          <c:extLst>
            <c:ext xmlns:c16="http://schemas.microsoft.com/office/drawing/2014/chart" uri="{C3380CC4-5D6E-409C-BE32-E72D297353CC}">
              <c16:uniqueId val="{0000002A-30E6-4ADF-8B51-6217A40417E8}"/>
            </c:ext>
          </c:extLst>
        </c:ser>
        <c:ser>
          <c:idx val="52"/>
          <c:order val="39"/>
          <c:spPr>
            <a:ln w="28575" cap="rnd">
              <a:solidFill>
                <a:schemeClr val="accent5">
                  <a:lumMod val="50000"/>
                  <a:lumOff val="50000"/>
                </a:schemeClr>
              </a:solidFill>
              <a:round/>
            </a:ln>
            <a:effectLst/>
          </c:spPr>
          <c:marker>
            <c:symbol val="circle"/>
            <c:size val="5"/>
            <c:spPr>
              <a:solidFill>
                <a:schemeClr val="accent5">
                  <a:lumMod val="50000"/>
                  <a:lumOff val="50000"/>
                </a:schemeClr>
              </a:solidFill>
              <a:ln w="9525">
                <a:solidFill>
                  <a:schemeClr val="accent5">
                    <a:lumMod val="50000"/>
                    <a:lumOff val="50000"/>
                  </a:schemeClr>
                </a:solidFill>
              </a:ln>
              <a:effectLst/>
            </c:spPr>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hợp'!$BB$5:$BB$23</c:f>
            </c:numRef>
          </c:val>
          <c:smooth val="0"/>
          <c:extLst>
            <c:ext xmlns:c16="http://schemas.microsoft.com/office/drawing/2014/chart" uri="{C3380CC4-5D6E-409C-BE32-E72D297353CC}">
              <c16:uniqueId val="{0000002B-30E6-4ADF-8B51-6217A40417E8}"/>
            </c:ext>
          </c:extLst>
        </c:ser>
        <c:ser>
          <c:idx val="53"/>
          <c:order val="40"/>
          <c:spPr>
            <a:ln w="28575" cap="rnd">
              <a:solidFill>
                <a:schemeClr val="accent6">
                  <a:lumMod val="50000"/>
                  <a:lumOff val="50000"/>
                </a:schemeClr>
              </a:solidFill>
              <a:round/>
            </a:ln>
            <a:effectLst/>
          </c:spPr>
          <c:marker>
            <c:symbol val="none"/>
          </c:marker>
          <c:cat>
            <c:strRef>
              <c:f>'Tổng hợp'!$A$5:$A$23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'Tổng hợp'!$BC$5:$BC$23</c:f>
            </c:numRef>
          </c:val>
          <c:smooth val="0"/>
          <c:extLst>
            <c:ext xmlns:c16="http://schemas.microsoft.com/office/drawing/2014/chart" uri="{C3380CC4-5D6E-409C-BE32-E72D297353CC}">
              <c16:uniqueId val="{0000002C-30E6-4ADF-8B51-6217A40417E8}"/>
            </c:ext>
          </c:extLst>
        </c:ser>
        <c:dLbls>
          <c:showLegendKey val="0"/>
          <c:showVal val="0"/>
          <c:showCatName val="0"/>
          <c:showSerName val="0"/>
          <c:showPercent val="0"/>
          <c:showBubbleSize val="0"/>
        </c:dLbls>
        <c:marker val="1"/>
        <c:smooth val="0"/>
        <c:axId val="729349776"/>
        <c:axId val="729355024"/>
        <c:extLst/>
      </c:lineChart>
      <c:lineChart>
        <c:grouping val="standard"/>
        <c:varyColors val="0"/>
        <c:ser>
          <c:idx val="0"/>
          <c:order val="0"/>
          <c:tx>
            <c:strRef>
              <c:f>'Tỉ lệ nhâm theo hạng mục'!$C$4</c:f>
              <c:strCache>
                <c:ptCount val="1"/>
                <c:pt idx="0">
                  <c:v>tỉ lệ nhầm</c:v>
                </c:pt>
              </c:strCache>
            </c:strRef>
          </c:tx>
          <c:spPr>
            <a:ln w="28575" cap="rnd">
              <a:solidFill>
                <a:schemeClr val="accent1"/>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mục'!$O$5:$O$23</c:f>
              <c:numCache>
                <c:formatCode>0.00%</c:formatCode>
                <c:ptCount val="19"/>
                <c:pt idx="0">
                  <c:v>2.7150043919188693E-3</c:v>
                </c:pt>
                <c:pt idx="1">
                  <c:v>1.4749262536873156E-3</c:v>
                </c:pt>
                <c:pt idx="2">
                  <c:v>1.4876524843796489E-3</c:v>
                </c:pt>
                <c:pt idx="3">
                  <c:v>2.7922128286667182E-3</c:v>
                </c:pt>
                <c:pt idx="4">
                  <c:v>2.4156256470425842E-3</c:v>
                </c:pt>
                <c:pt idx="5">
                  <c:v>2.8711104213548539E-3</c:v>
                </c:pt>
                <c:pt idx="6">
                  <c:v>2.4043415538915983E-3</c:v>
                </c:pt>
                <c:pt idx="7">
                  <c:v>2.9885213611356379E-3</c:v>
                </c:pt>
                <c:pt idx="8">
                  <c:v>2.1052631578947368E-3</c:v>
                </c:pt>
                <c:pt idx="9">
                  <c:v>2.7021409270421948E-3</c:v>
                </c:pt>
                <c:pt idx="10">
                  <c:v>3.0597014925373136E-3</c:v>
                </c:pt>
                <c:pt idx="11">
                  <c:v>1.9592476489028211E-3</c:v>
                </c:pt>
                <c:pt idx="12">
                  <c:v>4.1044776119402984E-3</c:v>
                </c:pt>
                <c:pt idx="14">
                  <c:v>0</c:v>
                </c:pt>
                <c:pt idx="15">
                  <c:v>0</c:v>
                </c:pt>
                <c:pt idx="16">
                  <c:v>0</c:v>
                </c:pt>
                <c:pt idx="17">
                  <c:v>2.4844720496894411E-4</c:v>
                </c:pt>
                <c:pt idx="18">
                  <c:v>4.7058823529411766E-4</c:v>
                </c:pt>
              </c:numCache>
            </c:numRef>
          </c:val>
          <c:smooth val="0"/>
          <c:extLst>
            <c:ext xmlns:c16="http://schemas.microsoft.com/office/drawing/2014/chart" uri="{C3380CC4-5D6E-409C-BE32-E72D297353CC}">
              <c16:uniqueId val="{00000000-30E6-4ADF-8B51-6217A40417E8}"/>
            </c:ext>
          </c:extLst>
        </c:ser>
        <c:ser>
          <c:idx val="1"/>
          <c:order val="1"/>
          <c:tx>
            <c:strRef>
              <c:f>'Tỉ lệ nhâm theo hạng mục'!$E$4</c:f>
              <c:strCache>
                <c:ptCount val="1"/>
                <c:pt idx="0">
                  <c:v>tỉ lệ NG</c:v>
                </c:pt>
              </c:strCache>
            </c:strRef>
          </c:tx>
          <c:spPr>
            <a:ln w="28575" cap="rnd">
              <a:solidFill>
                <a:schemeClr val="accent2"/>
              </a:solidFill>
              <a:round/>
            </a:ln>
            <a:effectLst/>
          </c:spPr>
          <c:marker>
            <c:symbol val="none"/>
          </c:marker>
          <c:cat>
            <c:strRef>
              <c:f>'Tỉ lệ nhâm theo hạng mục'!$A$5:$A$23</c:f>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f>'Tỉ lệ nhâm theo hạng mục'!$Q$5:$Q$23</c:f>
              <c:numCache>
                <c:formatCode>0.00%</c:formatCode>
                <c:ptCount val="19"/>
                <c:pt idx="0">
                  <c:v>1.0460752215922702E-2</c:v>
                </c:pt>
                <c:pt idx="1">
                  <c:v>2.8761061946902654E-3</c:v>
                </c:pt>
                <c:pt idx="2">
                  <c:v>6.0249925617375782E-3</c:v>
                </c:pt>
                <c:pt idx="3">
                  <c:v>7.9888311486853332E-3</c:v>
                </c:pt>
                <c:pt idx="4">
                  <c:v>2.1878666574642831E-2</c:v>
                </c:pt>
                <c:pt idx="5">
                  <c:v>4.1126716846434392E-3</c:v>
                </c:pt>
                <c:pt idx="6">
                  <c:v>6.0452016212131617E-3</c:v>
                </c:pt>
                <c:pt idx="7">
                  <c:v>5.705358962168036E-3</c:v>
                </c:pt>
                <c:pt idx="8">
                  <c:v>6.9924812030075188E-3</c:v>
                </c:pt>
                <c:pt idx="9">
                  <c:v>5.7507101780641589E-3</c:v>
                </c:pt>
                <c:pt idx="10">
                  <c:v>5.8955223880597018E-3</c:v>
                </c:pt>
                <c:pt idx="11">
                  <c:v>3.5266457680250786E-3</c:v>
                </c:pt>
                <c:pt idx="12">
                  <c:v>1.5746268656716418E-2</c:v>
                </c:pt>
                <c:pt idx="14">
                  <c:v>1.0475651189127973E-2</c:v>
                </c:pt>
                <c:pt idx="15">
                  <c:v>8.2517328639014186E-3</c:v>
                </c:pt>
                <c:pt idx="16">
                  <c:v>3.9201877934272301E-2</c:v>
                </c:pt>
                <c:pt idx="17">
                  <c:v>2.4099378881987578E-2</c:v>
                </c:pt>
                <c:pt idx="18">
                  <c:v>9.2941176470588242E-3</c:v>
                </c:pt>
              </c:numCache>
            </c:numRef>
          </c:val>
          <c:smooth val="0"/>
          <c:extLst xmlns:c15="http://schemas.microsoft.com/office/drawing/2012/chart">
            <c:ext xmlns:c16="http://schemas.microsoft.com/office/drawing/2014/chart" uri="{C3380CC4-5D6E-409C-BE32-E72D297353CC}">
              <c16:uniqueId val="{0000002E-30E6-4ADF-8B51-6217A40417E8}"/>
            </c:ext>
          </c:extLst>
        </c:ser>
        <c:dLbls>
          <c:showLegendKey val="0"/>
          <c:showVal val="0"/>
          <c:showCatName val="0"/>
          <c:showSerName val="0"/>
          <c:showPercent val="0"/>
          <c:showBubbleSize val="0"/>
        </c:dLbls>
        <c:marker val="1"/>
        <c:smooth val="0"/>
        <c:axId val="729349776"/>
        <c:axId val="729355024"/>
        <c:extLst>
          <c:ext xmlns:c15="http://schemas.microsoft.com/office/drawing/2012/chart" uri="{02D57815-91ED-43cb-92C2-25804820EDAC}">
            <c15:filteredLineSeries>
              <c15:ser>
                <c:idx val="12"/>
                <c:order val="10"/>
                <c:tx>
                  <c:strRef>
                    <c:extLst>
                      <c:ext uri="{02D57815-91ED-43cb-92C2-25804820EDAC}">
                        <c15:formulaRef>
                          <c15:sqref>'Tỉ lệ nhâm theo hạng mục'!$J$2</c15:sqref>
                        </c15:formulaRef>
                      </c:ext>
                    </c:extLst>
                    <c:strCache>
                      <c:ptCount val="1"/>
                      <c:pt idx="0">
                        <c:v>Hàn phía chổi (RAY 3)</c:v>
                      </c:pt>
                    </c:strCache>
                  </c:strRef>
                </c:tx>
                <c:spPr>
                  <a:ln w="28575" cap="rnd">
                    <a:solidFill>
                      <a:schemeClr val="accent1">
                        <a:lumMod val="80000"/>
                        <a:lumOff val="20000"/>
                      </a:schemeClr>
                    </a:solidFill>
                    <a:round/>
                  </a:ln>
                  <a:effectLst/>
                </c:spPr>
                <c:marker>
                  <c:symbol val="none"/>
                </c:marker>
                <c:cat>
                  <c:strRef>
                    <c:extLst>
                      <c:ex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c:ext uri="{02D57815-91ED-43cb-92C2-25804820EDAC}">
                        <c15:formulaRef>
                          <c15:sqref>'Tỉ lệ nhâm theo hạng mục'!$J$5:$J$23</c15:sqref>
                        </c15:formulaRef>
                      </c:ext>
                    </c:extLst>
                    <c:numCache>
                      <c:formatCode>General</c:formatCode>
                      <c:ptCount val="19"/>
                      <c:pt idx="0">
                        <c:v>21</c:v>
                      </c:pt>
                      <c:pt idx="1">
                        <c:v>32</c:v>
                      </c:pt>
                      <c:pt idx="2">
                        <c:v>77</c:v>
                      </c:pt>
                      <c:pt idx="3">
                        <c:v>43</c:v>
                      </c:pt>
                      <c:pt idx="4">
                        <c:v>54</c:v>
                      </c:pt>
                      <c:pt idx="5">
                        <c:v>42</c:v>
                      </c:pt>
                      <c:pt idx="6">
                        <c:v>41</c:v>
                      </c:pt>
                      <c:pt idx="7">
                        <c:v>52</c:v>
                      </c:pt>
                      <c:pt idx="8">
                        <c:v>65</c:v>
                      </c:pt>
                      <c:pt idx="9">
                        <c:v>68</c:v>
                      </c:pt>
                      <c:pt idx="10">
                        <c:v>44</c:v>
                      </c:pt>
                      <c:pt idx="11">
                        <c:v>60</c:v>
                      </c:pt>
                      <c:pt idx="12">
                        <c:v>38</c:v>
                      </c:pt>
                      <c:pt idx="14">
                        <c:v>18</c:v>
                      </c:pt>
                      <c:pt idx="15">
                        <c:v>15</c:v>
                      </c:pt>
                      <c:pt idx="16">
                        <c:v>17</c:v>
                      </c:pt>
                      <c:pt idx="17">
                        <c:v>6</c:v>
                      </c:pt>
                      <c:pt idx="18">
                        <c:v>5</c:v>
                      </c:pt>
                    </c:numCache>
                  </c:numRef>
                </c:val>
                <c:smooth val="0"/>
                <c:extLst>
                  <c:ext xmlns:c16="http://schemas.microsoft.com/office/drawing/2014/chart" uri="{C3380CC4-5D6E-409C-BE32-E72D297353CC}">
                    <c16:uniqueId val="{0000000A-30E6-4ADF-8B51-6217A40417E8}"/>
                  </c:ext>
                </c:extLst>
              </c15:ser>
            </c15:filteredLineSeries>
            <c15:filteredLineSeries>
              <c15:ser>
                <c:idx val="19"/>
                <c:order val="15"/>
                <c:tx>
                  <c:strRef>
                    <c:extLst xmlns:c15="http://schemas.microsoft.com/office/drawing/2012/chart">
                      <c:ext xmlns:c15="http://schemas.microsoft.com/office/drawing/2012/chart" uri="{02D57815-91ED-43cb-92C2-25804820EDAC}">
                        <c15:formulaRef>
                          <c15:sqref>'Tỉ lệ nhâm theo hạng mục'!$N$2</c15:sqref>
                        </c15:formulaRef>
                      </c:ext>
                    </c:extLst>
                    <c:strCache>
                      <c:ptCount val="1"/>
                      <c:pt idx="0">
                        <c:v>Hàn phía chấu điện  (RAY 4)</c:v>
                      </c:pt>
                    </c:strCache>
                  </c:strRef>
                </c:tx>
                <c:spPr>
                  <a:ln w="28575" cap="rnd">
                    <a:solidFill>
                      <a:schemeClr val="accent2">
                        <a:lumMod val="8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mục'!$E$5:$E$23</c15:sqref>
                        </c15:formulaRef>
                      </c:ext>
                    </c:extLst>
                    <c:numCache>
                      <c:formatCode>0.00%</c:formatCode>
                      <c:ptCount val="19"/>
                      <c:pt idx="0">
                        <c:v>2.4754451808672042E-3</c:v>
                      </c:pt>
                      <c:pt idx="1">
                        <c:v>2.2861356932153392E-3</c:v>
                      </c:pt>
                      <c:pt idx="2">
                        <c:v>1.6364177328176137E-3</c:v>
                      </c:pt>
                      <c:pt idx="3">
                        <c:v>3.4127045683704335E-3</c:v>
                      </c:pt>
                      <c:pt idx="4">
                        <c:v>3.5889295327489819E-3</c:v>
                      </c:pt>
                      <c:pt idx="5">
                        <c:v>2.4055249476216344E-3</c:v>
                      </c:pt>
                      <c:pt idx="6">
                        <c:v>1.3052139863982963E-3</c:v>
                      </c:pt>
                      <c:pt idx="7">
                        <c:v>2.5809957209807785E-3</c:v>
                      </c:pt>
                      <c:pt idx="8">
                        <c:v>1.2030075187969924E-3</c:v>
                      </c:pt>
                      <c:pt idx="9">
                        <c:v>9.0071364234739829E-4</c:v>
                      </c:pt>
                      <c:pt idx="10">
                        <c:v>6.7164179104477607E-4</c:v>
                      </c:pt>
                      <c:pt idx="11">
                        <c:v>2.8213166144200625E-3</c:v>
                      </c:pt>
                      <c:pt idx="12">
                        <c:v>8.2089552238805966E-4</c:v>
                      </c:pt>
                      <c:pt idx="14">
                        <c:v>2.5481313703284258E-3</c:v>
                      </c:pt>
                      <c:pt idx="15">
                        <c:v>2.750577621300473E-3</c:v>
                      </c:pt>
                      <c:pt idx="16">
                        <c:v>6.3380281690140847E-3</c:v>
                      </c:pt>
                      <c:pt idx="17">
                        <c:v>1.9875776397515529E-3</c:v>
                      </c:pt>
                      <c:pt idx="18">
                        <c:v>2.1176470588235292E-3</c:v>
                      </c:pt>
                    </c:numCache>
                  </c:numRef>
                </c:val>
                <c:smooth val="0"/>
                <c:extLst xmlns:c15="http://schemas.microsoft.com/office/drawing/2012/chart">
                  <c:ext xmlns:c16="http://schemas.microsoft.com/office/drawing/2014/chart" uri="{C3380CC4-5D6E-409C-BE32-E72D297353CC}">
                    <c16:uniqueId val="{00000031-30E6-4ADF-8B51-6217A40417E8}"/>
                  </c:ext>
                </c:extLst>
              </c15:ser>
            </c15:filteredLineSeries>
            <c15:filteredLineSeries>
              <c15:ser>
                <c:idx val="42"/>
                <c:order val="32"/>
                <c:tx>
                  <c:strRef>
                    <c:extLst xmlns:c15="http://schemas.microsoft.com/office/drawing/2012/chart">
                      <c:ext xmlns:c15="http://schemas.microsoft.com/office/drawing/2012/chart" uri="{02D57815-91ED-43cb-92C2-25804820EDAC}">
                        <c15:formulaRef>
                          <c15:sqref>'Tỉ lệ nhâm theo hạng mục'!$AD$2</c15:sqref>
                        </c15:formulaRef>
                      </c:ext>
                    </c:extLst>
                    <c:strCache>
                      <c:ptCount val="1"/>
                      <c:pt idx="0">
                        <c:v>Bụi chì (RAY 8)</c:v>
                      </c:pt>
                    </c:strCache>
                  </c:strRef>
                </c:tx>
                <c:spPr>
                  <a:ln w="28575" cap="rnd">
                    <a:solidFill>
                      <a:schemeClr val="accent1">
                        <a:lumMod val="70000"/>
                      </a:schemeClr>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mục'!$AD$5:$AD$23</c15:sqref>
                        </c15:formulaRef>
                      </c:ext>
                    </c:extLst>
                    <c:numCache>
                      <c:formatCode>General</c:formatCode>
                      <c:ptCount val="19"/>
                      <c:pt idx="0">
                        <c:v>29</c:v>
                      </c:pt>
                      <c:pt idx="1">
                        <c:v>39</c:v>
                      </c:pt>
                      <c:pt idx="2">
                        <c:v>17</c:v>
                      </c:pt>
                      <c:pt idx="3">
                        <c:v>41</c:v>
                      </c:pt>
                      <c:pt idx="4">
                        <c:v>29</c:v>
                      </c:pt>
                      <c:pt idx="5">
                        <c:v>48</c:v>
                      </c:pt>
                      <c:pt idx="6">
                        <c:v>49</c:v>
                      </c:pt>
                      <c:pt idx="7">
                        <c:v>31</c:v>
                      </c:pt>
                      <c:pt idx="8">
                        <c:v>13</c:v>
                      </c:pt>
                      <c:pt idx="9">
                        <c:v>20</c:v>
                      </c:pt>
                      <c:pt idx="10">
                        <c:v>19</c:v>
                      </c:pt>
                      <c:pt idx="11">
                        <c:v>93</c:v>
                      </c:pt>
                      <c:pt idx="12">
                        <c:v>17</c:v>
                      </c:pt>
                      <c:pt idx="14">
                        <c:v>3</c:v>
                      </c:pt>
                      <c:pt idx="15">
                        <c:v>17</c:v>
                      </c:pt>
                      <c:pt idx="16">
                        <c:v>10</c:v>
                      </c:pt>
                      <c:pt idx="17">
                        <c:v>4</c:v>
                      </c:pt>
                      <c:pt idx="18">
                        <c:v>3</c:v>
                      </c:pt>
                    </c:numCache>
                  </c:numRef>
                </c:val>
                <c:smooth val="0"/>
                <c:extLst xmlns:c15="http://schemas.microsoft.com/office/drawing/2012/chart">
                  <c:ext xmlns:c16="http://schemas.microsoft.com/office/drawing/2014/chart" uri="{C3380CC4-5D6E-409C-BE32-E72D297353CC}">
                    <c16:uniqueId val="{00000023-30E6-4ADF-8B51-6217A40417E8}"/>
                  </c:ext>
                </c:extLst>
              </c15:ser>
            </c15:filteredLineSeries>
            <c15:filteredLineSeries>
              <c15:ser>
                <c:idx val="54"/>
                <c:order val="41"/>
                <c:tx>
                  <c:strRef>
                    <c:extLst xmlns:c15="http://schemas.microsoft.com/office/drawing/2012/chart">
                      <c:ext xmlns:c15="http://schemas.microsoft.com/office/drawing/2012/chart" uri="{02D57815-91ED-43cb-92C2-25804820EDAC}">
                        <c15:formulaRef>
                          <c15:sqref>'Tỉ lệ nhâm theo hạng mục'!$AN$3</c15:sqref>
                        </c15:formulaRef>
                      </c:ext>
                    </c:extLst>
                    <c:strCache>
                      <c:ptCount val="1"/>
                      <c:pt idx="0">
                        <c:v>SLSX</c:v>
                      </c:pt>
                    </c:strCache>
                  </c:strRef>
                </c:tx>
                <c:spPr>
                  <a:ln w="28575" cap="rnd">
                    <a:solidFill>
                      <a:schemeClr val="accent1"/>
                    </a:solidFill>
                    <a:round/>
                  </a:ln>
                  <a:effectLst/>
                </c:spPr>
                <c:marker>
                  <c:symbol val="none"/>
                </c:marker>
                <c:cat>
                  <c:strRef>
                    <c:extLst xmlns:c15="http://schemas.microsoft.com/office/drawing/2012/chart">
                      <c:ext xmlns:c15="http://schemas.microsoft.com/office/drawing/2012/chart" uri="{02D57815-91ED-43cb-92C2-25804820EDAC}">
                        <c15:formulaRef>
                          <c15:sqref>'Tỉ lệ nhâm theo hạng mục'!$A$5:$A$23</c15:sqref>
                        </c15:formulaRef>
                      </c:ext>
                    </c:extLst>
                    <c:strCache>
                      <c:ptCount val="19"/>
                      <c:pt idx="0">
                        <c:v>HDX1720301</c:v>
                      </c:pt>
                      <c:pt idx="1">
                        <c:v>HNX1720301</c:v>
                      </c:pt>
                      <c:pt idx="2">
                        <c:v>HDX1720302</c:v>
                      </c:pt>
                      <c:pt idx="3">
                        <c:v>HDX1720303</c:v>
                      </c:pt>
                      <c:pt idx="4">
                        <c:v>HNX1720303</c:v>
                      </c:pt>
                      <c:pt idx="5">
                        <c:v>HDX1720304</c:v>
                      </c:pt>
                      <c:pt idx="6">
                        <c:v>HNX1720304</c:v>
                      </c:pt>
                      <c:pt idx="7">
                        <c:v>HDX1720306</c:v>
                      </c:pt>
                      <c:pt idx="8">
                        <c:v>HNX1720306</c:v>
                      </c:pt>
                      <c:pt idx="9">
                        <c:v>HDX1720307</c:v>
                      </c:pt>
                      <c:pt idx="10">
                        <c:v>HNX1720307</c:v>
                      </c:pt>
                      <c:pt idx="11">
                        <c:v>HDX1720308</c:v>
                      </c:pt>
                      <c:pt idx="12">
                        <c:v>HNX1720308</c:v>
                      </c:pt>
                      <c:pt idx="14">
                        <c:v>HDX1720309</c:v>
                      </c:pt>
                      <c:pt idx="15">
                        <c:v>HDX1720311</c:v>
                      </c:pt>
                      <c:pt idx="16">
                        <c:v>HDX1720313</c:v>
                      </c:pt>
                      <c:pt idx="17">
                        <c:v>HDX1720314</c:v>
                      </c:pt>
                      <c:pt idx="18">
                        <c:v>HDX1720315</c:v>
                      </c:pt>
                    </c:strCache>
                  </c:strRef>
                </c:cat>
                <c:val>
                  <c:numRef>
                    <c:extLst xmlns:c15="http://schemas.microsoft.com/office/drawing/2012/chart">
                      <c:ext xmlns:c15="http://schemas.microsoft.com/office/drawing/2012/chart" uri="{02D57815-91ED-43cb-92C2-25804820EDAC}">
                        <c15:formulaRef>
                          <c15:sqref>'Tỉ lệ nhâm theo hạng mục'!$AN$5:$AN$23</c15:sqref>
                        </c15:formulaRef>
                      </c:ext>
                    </c:extLst>
                    <c:numCache>
                      <c:formatCode>General</c:formatCode>
                      <c:ptCount val="19"/>
                      <c:pt idx="0">
                        <c:v>12523</c:v>
                      </c:pt>
                      <c:pt idx="1">
                        <c:v>13560</c:v>
                      </c:pt>
                      <c:pt idx="2">
                        <c:v>13444</c:v>
                      </c:pt>
                      <c:pt idx="3">
                        <c:v>12893</c:v>
                      </c:pt>
                      <c:pt idx="4">
                        <c:v>14489</c:v>
                      </c:pt>
                      <c:pt idx="5">
                        <c:v>12887</c:v>
                      </c:pt>
                      <c:pt idx="6">
                        <c:v>14557</c:v>
                      </c:pt>
                      <c:pt idx="7">
                        <c:v>14723</c:v>
                      </c:pt>
                      <c:pt idx="8">
                        <c:v>13300</c:v>
                      </c:pt>
                      <c:pt idx="9">
                        <c:v>14433</c:v>
                      </c:pt>
                      <c:pt idx="10">
                        <c:v>13400</c:v>
                      </c:pt>
                      <c:pt idx="11">
                        <c:v>12760</c:v>
                      </c:pt>
                      <c:pt idx="12">
                        <c:v>13400</c:v>
                      </c:pt>
                      <c:pt idx="14">
                        <c:v>10596</c:v>
                      </c:pt>
                      <c:pt idx="15">
                        <c:v>9089</c:v>
                      </c:pt>
                      <c:pt idx="16">
                        <c:v>8520</c:v>
                      </c:pt>
                      <c:pt idx="17">
                        <c:v>8050</c:v>
                      </c:pt>
                      <c:pt idx="18">
                        <c:v>8500</c:v>
                      </c:pt>
                    </c:numCache>
                  </c:numRef>
                </c:val>
                <c:smooth val="0"/>
                <c:extLst xmlns:c15="http://schemas.microsoft.com/office/drawing/2012/chart">
                  <c:ext xmlns:c16="http://schemas.microsoft.com/office/drawing/2014/chart" uri="{C3380CC4-5D6E-409C-BE32-E72D297353CC}">
                    <c16:uniqueId val="{0000002D-30E6-4ADF-8B51-6217A40417E8}"/>
                  </c:ext>
                </c:extLst>
              </c15:ser>
            </c15:filteredLineSeries>
          </c:ext>
        </c:extLst>
      </c:lineChart>
      <c:catAx>
        <c:axId val="729349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729355024"/>
        <c:crosses val="autoZero"/>
        <c:auto val="1"/>
        <c:lblAlgn val="ctr"/>
        <c:lblOffset val="100"/>
        <c:noMultiLvlLbl val="0"/>
      </c:catAx>
      <c:valAx>
        <c:axId val="729355024"/>
        <c:scaling>
          <c:orientation val="minMax"/>
          <c:max val="4.0000000000000008E-2"/>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729349776"/>
        <c:crosses val="autoZero"/>
        <c:crossBetween val="between"/>
      </c:valAx>
      <c:spPr>
        <a:noFill/>
        <a:ln>
          <a:noFill/>
        </a:ln>
        <a:effectLst/>
      </c:spPr>
    </c:plotArea>
    <c:legend>
      <c:legendPos val="b"/>
      <c:layout>
        <c:manualLayout>
          <c:xMode val="edge"/>
          <c:yMode val="edge"/>
          <c:x val="0.33921577323293389"/>
          <c:y val="0.92604825665639245"/>
          <c:w val="0.21428153491349156"/>
          <c:h val="5.180647095161936E-2"/>
        </c:manualLayout>
      </c:layout>
      <c:overlay val="0"/>
      <c:spPr>
        <a:noFill/>
        <a:ln>
          <a:noFill/>
        </a:ln>
        <a:effectLst/>
      </c:spPr>
      <c:txPr>
        <a:bodyPr rot="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image" Target="../media/image12.PNG"/><Relationship Id="rId18" Type="http://schemas.openxmlformats.org/officeDocument/2006/relationships/image" Target="../media/image17.jpeg"/><Relationship Id="rId26" Type="http://schemas.openxmlformats.org/officeDocument/2006/relationships/image" Target="../media/image25.jpeg"/><Relationship Id="rId3" Type="http://schemas.openxmlformats.org/officeDocument/2006/relationships/image" Target="../media/image3.png"/><Relationship Id="rId21" Type="http://schemas.openxmlformats.org/officeDocument/2006/relationships/image" Target="../media/image20.jpeg"/><Relationship Id="rId7" Type="http://schemas.openxmlformats.org/officeDocument/2006/relationships/image" Target="../media/image6.png"/><Relationship Id="rId12" Type="http://schemas.openxmlformats.org/officeDocument/2006/relationships/image" Target="../media/image11.png"/><Relationship Id="rId17" Type="http://schemas.openxmlformats.org/officeDocument/2006/relationships/image" Target="../media/image16.jpg"/><Relationship Id="rId25" Type="http://schemas.openxmlformats.org/officeDocument/2006/relationships/image" Target="../media/image24.jpeg"/><Relationship Id="rId2" Type="http://schemas.openxmlformats.org/officeDocument/2006/relationships/image" Target="../media/image2.png"/><Relationship Id="rId16" Type="http://schemas.openxmlformats.org/officeDocument/2006/relationships/image" Target="../media/image15.jpeg"/><Relationship Id="rId20" Type="http://schemas.openxmlformats.org/officeDocument/2006/relationships/image" Target="../media/image19.jpeg"/><Relationship Id="rId29" Type="http://schemas.openxmlformats.org/officeDocument/2006/relationships/image" Target="../media/image28.jpeg"/><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image" Target="../media/image10.PNG"/><Relationship Id="rId24" Type="http://schemas.openxmlformats.org/officeDocument/2006/relationships/image" Target="../media/image23.jpeg"/><Relationship Id="rId5" Type="http://schemas.openxmlformats.org/officeDocument/2006/relationships/image" Target="../media/image4.png"/><Relationship Id="rId15" Type="http://schemas.openxmlformats.org/officeDocument/2006/relationships/image" Target="../media/image14.jpg"/><Relationship Id="rId23" Type="http://schemas.openxmlformats.org/officeDocument/2006/relationships/image" Target="../media/image22.jpeg"/><Relationship Id="rId28" Type="http://schemas.openxmlformats.org/officeDocument/2006/relationships/image" Target="../media/image27.jpeg"/><Relationship Id="rId10" Type="http://schemas.openxmlformats.org/officeDocument/2006/relationships/image" Target="../media/image9.png"/><Relationship Id="rId19" Type="http://schemas.openxmlformats.org/officeDocument/2006/relationships/image" Target="../media/image18.jpg"/><Relationship Id="rId4" Type="http://schemas.microsoft.com/office/2007/relationships/hdphoto" Target="../media/hdphoto1.wdp"/><Relationship Id="rId9" Type="http://schemas.openxmlformats.org/officeDocument/2006/relationships/image" Target="../media/image8.PNG"/><Relationship Id="rId14" Type="http://schemas.openxmlformats.org/officeDocument/2006/relationships/image" Target="../media/image13.jpeg"/><Relationship Id="rId22" Type="http://schemas.openxmlformats.org/officeDocument/2006/relationships/image" Target="../media/image21.jpeg"/><Relationship Id="rId27" Type="http://schemas.openxmlformats.org/officeDocument/2006/relationships/image" Target="../media/image26.jpeg"/></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5.xml.rels><?xml version="1.0" encoding="UTF-8" standalone="yes"?>
<Relationships xmlns="http://schemas.openxmlformats.org/package/2006/relationships"><Relationship Id="rId8" Type="http://schemas.openxmlformats.org/officeDocument/2006/relationships/image" Target="../media/image34.jpeg"/><Relationship Id="rId13" Type="http://schemas.openxmlformats.org/officeDocument/2006/relationships/image" Target="../media/image37.jpeg"/><Relationship Id="rId18" Type="http://schemas.openxmlformats.org/officeDocument/2006/relationships/image" Target="../media/image42.jpeg"/><Relationship Id="rId26" Type="http://schemas.openxmlformats.org/officeDocument/2006/relationships/image" Target="../media/image50.jpeg"/><Relationship Id="rId3" Type="http://schemas.openxmlformats.org/officeDocument/2006/relationships/image" Target="../media/image31.jpeg"/><Relationship Id="rId21" Type="http://schemas.openxmlformats.org/officeDocument/2006/relationships/image" Target="../media/image45.jpeg"/><Relationship Id="rId7" Type="http://schemas.openxmlformats.org/officeDocument/2006/relationships/image" Target="../media/image33.jpeg"/><Relationship Id="rId12" Type="http://schemas.openxmlformats.org/officeDocument/2006/relationships/image" Target="../media/image36.jpeg"/><Relationship Id="rId17" Type="http://schemas.openxmlformats.org/officeDocument/2006/relationships/image" Target="../media/image41.jpeg"/><Relationship Id="rId25" Type="http://schemas.openxmlformats.org/officeDocument/2006/relationships/image" Target="../media/image49.jpeg"/><Relationship Id="rId2" Type="http://schemas.openxmlformats.org/officeDocument/2006/relationships/image" Target="../media/image30.jpeg"/><Relationship Id="rId16" Type="http://schemas.openxmlformats.org/officeDocument/2006/relationships/image" Target="../media/image40.jpeg"/><Relationship Id="rId20" Type="http://schemas.openxmlformats.org/officeDocument/2006/relationships/image" Target="../media/image44.jpeg"/><Relationship Id="rId29" Type="http://schemas.openxmlformats.org/officeDocument/2006/relationships/image" Target="../media/image53.jpeg"/><Relationship Id="rId1" Type="http://schemas.openxmlformats.org/officeDocument/2006/relationships/image" Target="../media/image29.jpeg"/><Relationship Id="rId6" Type="http://schemas.openxmlformats.org/officeDocument/2006/relationships/image" Target="../media/image28.jpeg"/><Relationship Id="rId11" Type="http://schemas.openxmlformats.org/officeDocument/2006/relationships/image" Target="../media/image24.jpeg"/><Relationship Id="rId24" Type="http://schemas.openxmlformats.org/officeDocument/2006/relationships/image" Target="../media/image48.jpeg"/><Relationship Id="rId5" Type="http://schemas.openxmlformats.org/officeDocument/2006/relationships/image" Target="../media/image22.jpeg"/><Relationship Id="rId15" Type="http://schemas.openxmlformats.org/officeDocument/2006/relationships/image" Target="../media/image39.jpeg"/><Relationship Id="rId23" Type="http://schemas.openxmlformats.org/officeDocument/2006/relationships/image" Target="../media/image47.jpeg"/><Relationship Id="rId28" Type="http://schemas.openxmlformats.org/officeDocument/2006/relationships/image" Target="../media/image52.jpeg"/><Relationship Id="rId10" Type="http://schemas.openxmlformats.org/officeDocument/2006/relationships/image" Target="../media/image23.jpeg"/><Relationship Id="rId19" Type="http://schemas.openxmlformats.org/officeDocument/2006/relationships/image" Target="../media/image43.jpeg"/><Relationship Id="rId4" Type="http://schemas.openxmlformats.org/officeDocument/2006/relationships/image" Target="../media/image32.jpeg"/><Relationship Id="rId9" Type="http://schemas.openxmlformats.org/officeDocument/2006/relationships/image" Target="../media/image35.jpeg"/><Relationship Id="rId14" Type="http://schemas.openxmlformats.org/officeDocument/2006/relationships/image" Target="../media/image38.jpeg"/><Relationship Id="rId22" Type="http://schemas.openxmlformats.org/officeDocument/2006/relationships/image" Target="../media/image46.jpeg"/><Relationship Id="rId27" Type="http://schemas.openxmlformats.org/officeDocument/2006/relationships/image" Target="../media/image51.jpeg"/><Relationship Id="rId30" Type="http://schemas.openxmlformats.org/officeDocument/2006/relationships/image" Target="../media/image54.jpeg"/></Relationships>
</file>

<file path=xl/drawings/_rels/drawing6.xml.rels><?xml version="1.0" encoding="UTF-8" standalone="yes"?>
<Relationships xmlns="http://schemas.openxmlformats.org/package/2006/relationships"><Relationship Id="rId8" Type="http://schemas.openxmlformats.org/officeDocument/2006/relationships/chart" Target="../charts/chart11.xml"/><Relationship Id="rId3" Type="http://schemas.openxmlformats.org/officeDocument/2006/relationships/chart" Target="../charts/chart6.xml"/><Relationship Id="rId7" Type="http://schemas.openxmlformats.org/officeDocument/2006/relationships/chart" Target="../charts/chart10.xml"/><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chart" Target="../charts/chart9.xml"/><Relationship Id="rId11" Type="http://schemas.openxmlformats.org/officeDocument/2006/relationships/chart" Target="../charts/chart14.xml"/><Relationship Id="rId5" Type="http://schemas.openxmlformats.org/officeDocument/2006/relationships/chart" Target="../charts/chart8.xml"/><Relationship Id="rId10" Type="http://schemas.openxmlformats.org/officeDocument/2006/relationships/chart" Target="../charts/chart13.xml"/><Relationship Id="rId4" Type="http://schemas.openxmlformats.org/officeDocument/2006/relationships/chart" Target="../charts/chart7.xml"/><Relationship Id="rId9" Type="http://schemas.openxmlformats.org/officeDocument/2006/relationships/chart" Target="../charts/chart12.xml"/></Relationships>
</file>

<file path=xl/drawings/drawing1.xml><?xml version="1.0" encoding="utf-8"?>
<xdr:wsDr xmlns:xdr="http://schemas.openxmlformats.org/drawingml/2006/spreadsheetDrawing" xmlns:a="http://schemas.openxmlformats.org/drawingml/2006/main">
  <xdr:twoCellAnchor editAs="oneCell">
    <xdr:from>
      <xdr:col>5</xdr:col>
      <xdr:colOff>0</xdr:colOff>
      <xdr:row>11</xdr:row>
      <xdr:rowOff>1</xdr:rowOff>
    </xdr:from>
    <xdr:to>
      <xdr:col>6</xdr:col>
      <xdr:colOff>34637</xdr:colOff>
      <xdr:row>14</xdr:row>
      <xdr:rowOff>34639</xdr:rowOff>
    </xdr:to>
    <xdr:pic>
      <xdr:nvPicPr>
        <xdr:cNvPr id="36" name="Picture 35">
          <a:extLst>
            <a:ext uri="{FF2B5EF4-FFF2-40B4-BE49-F238E27FC236}">
              <a16:creationId xmlns:a16="http://schemas.microsoft.com/office/drawing/2014/main" id="{C983479E-940C-4F52-9918-DB25153252AD}"/>
            </a:ext>
          </a:extLst>
        </xdr:cNvPr>
        <xdr:cNvPicPr>
          <a:picLocks noChangeAspect="1"/>
        </xdr:cNvPicPr>
      </xdr:nvPicPr>
      <xdr:blipFill>
        <a:blip xmlns:r="http://schemas.openxmlformats.org/officeDocument/2006/relationships" r:embed="rId1"/>
        <a:stretch>
          <a:fillRect/>
        </a:stretch>
      </xdr:blipFill>
      <xdr:spPr>
        <a:xfrm>
          <a:off x="11516591" y="4242956"/>
          <a:ext cx="3879273" cy="3099954"/>
        </a:xfrm>
        <a:prstGeom prst="rect">
          <a:avLst/>
        </a:prstGeom>
      </xdr:spPr>
    </xdr:pic>
    <xdr:clientData/>
  </xdr:twoCellAnchor>
  <xdr:twoCellAnchor editAs="oneCell">
    <xdr:from>
      <xdr:col>8</xdr:col>
      <xdr:colOff>1</xdr:colOff>
      <xdr:row>11</xdr:row>
      <xdr:rowOff>1</xdr:rowOff>
    </xdr:from>
    <xdr:to>
      <xdr:col>9</xdr:col>
      <xdr:colOff>1</xdr:colOff>
      <xdr:row>14</xdr:row>
      <xdr:rowOff>17321</xdr:rowOff>
    </xdr:to>
    <xdr:pic>
      <xdr:nvPicPr>
        <xdr:cNvPr id="37" name="Picture 36">
          <a:extLst>
            <a:ext uri="{FF2B5EF4-FFF2-40B4-BE49-F238E27FC236}">
              <a16:creationId xmlns:a16="http://schemas.microsoft.com/office/drawing/2014/main" id="{A130229B-4818-4E46-BCF0-91093F8C7DFB}"/>
            </a:ext>
          </a:extLst>
        </xdr:cNvPr>
        <xdr:cNvPicPr>
          <a:picLocks noChangeAspect="1"/>
        </xdr:cNvPicPr>
      </xdr:nvPicPr>
      <xdr:blipFill>
        <a:blip xmlns:r="http://schemas.openxmlformats.org/officeDocument/2006/relationships" r:embed="rId2"/>
        <a:stretch>
          <a:fillRect/>
        </a:stretch>
      </xdr:blipFill>
      <xdr:spPr>
        <a:xfrm>
          <a:off x="19413683" y="4242956"/>
          <a:ext cx="3844636" cy="3082636"/>
        </a:xfrm>
        <a:prstGeom prst="rect">
          <a:avLst/>
        </a:prstGeom>
      </xdr:spPr>
    </xdr:pic>
    <xdr:clientData/>
  </xdr:twoCellAnchor>
  <xdr:twoCellAnchor editAs="oneCell">
    <xdr:from>
      <xdr:col>2</xdr:col>
      <xdr:colOff>40821</xdr:colOff>
      <xdr:row>29</xdr:row>
      <xdr:rowOff>34017</xdr:rowOff>
    </xdr:from>
    <xdr:to>
      <xdr:col>2</xdr:col>
      <xdr:colOff>3782785</xdr:colOff>
      <xdr:row>32</xdr:row>
      <xdr:rowOff>2843</xdr:rowOff>
    </xdr:to>
    <xdr:pic>
      <xdr:nvPicPr>
        <xdr:cNvPr id="43" name="Picture 42">
          <a:extLst>
            <a:ext uri="{FF2B5EF4-FFF2-40B4-BE49-F238E27FC236}">
              <a16:creationId xmlns:a16="http://schemas.microsoft.com/office/drawing/2014/main" id="{732C358A-8E52-49FB-BFEA-493C438AA89E}"/>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rightnessContrast bright="40000" contrast="-20000"/>
                  </a14:imgEffect>
                </a14:imgLayer>
              </a14:imgProps>
            </a:ext>
          </a:extLst>
        </a:blip>
        <a:stretch>
          <a:fillRect/>
        </a:stretch>
      </xdr:blipFill>
      <xdr:spPr>
        <a:xfrm>
          <a:off x="3537857" y="10375446"/>
          <a:ext cx="3741964" cy="3027590"/>
        </a:xfrm>
        <a:prstGeom prst="rect">
          <a:avLst/>
        </a:prstGeom>
      </xdr:spPr>
    </xdr:pic>
    <xdr:clientData/>
  </xdr:twoCellAnchor>
  <xdr:twoCellAnchor editAs="oneCell">
    <xdr:from>
      <xdr:col>5</xdr:col>
      <xdr:colOff>1</xdr:colOff>
      <xdr:row>29</xdr:row>
      <xdr:rowOff>0</xdr:rowOff>
    </xdr:from>
    <xdr:to>
      <xdr:col>6</xdr:col>
      <xdr:colOff>34637</xdr:colOff>
      <xdr:row>32</xdr:row>
      <xdr:rowOff>2843</xdr:rowOff>
    </xdr:to>
    <xdr:pic>
      <xdr:nvPicPr>
        <xdr:cNvPr id="44" name="Picture 43">
          <a:extLst>
            <a:ext uri="{FF2B5EF4-FFF2-40B4-BE49-F238E27FC236}">
              <a16:creationId xmlns:a16="http://schemas.microsoft.com/office/drawing/2014/main" id="{7F7652B1-C860-4DF0-8F57-70C61C551C37}"/>
            </a:ext>
          </a:extLst>
        </xdr:cNvPr>
        <xdr:cNvPicPr>
          <a:picLocks noChangeAspect="1"/>
        </xdr:cNvPicPr>
      </xdr:nvPicPr>
      <xdr:blipFill>
        <a:blip xmlns:r="http://schemas.openxmlformats.org/officeDocument/2006/relationships" r:embed="rId5"/>
        <a:stretch>
          <a:fillRect/>
        </a:stretch>
      </xdr:blipFill>
      <xdr:spPr>
        <a:xfrm>
          <a:off x="11525251" y="10382250"/>
          <a:ext cx="3868449" cy="3071812"/>
        </a:xfrm>
        <a:prstGeom prst="rect">
          <a:avLst/>
        </a:prstGeom>
      </xdr:spPr>
    </xdr:pic>
    <xdr:clientData/>
  </xdr:twoCellAnchor>
  <xdr:twoCellAnchor editAs="oneCell">
    <xdr:from>
      <xdr:col>8</xdr:col>
      <xdr:colOff>34637</xdr:colOff>
      <xdr:row>29</xdr:row>
      <xdr:rowOff>17320</xdr:rowOff>
    </xdr:from>
    <xdr:to>
      <xdr:col>8</xdr:col>
      <xdr:colOff>3747498</xdr:colOff>
      <xdr:row>31</xdr:row>
      <xdr:rowOff>1039091</xdr:rowOff>
    </xdr:to>
    <xdr:pic>
      <xdr:nvPicPr>
        <xdr:cNvPr id="49" name="Picture 48">
          <a:extLst>
            <a:ext uri="{FF2B5EF4-FFF2-40B4-BE49-F238E27FC236}">
              <a16:creationId xmlns:a16="http://schemas.microsoft.com/office/drawing/2014/main" id="{98D9C882-0AB5-450B-884B-157D9AFDCB3A}"/>
            </a:ext>
          </a:extLst>
        </xdr:cNvPr>
        <xdr:cNvPicPr>
          <a:picLocks noChangeAspect="1"/>
        </xdr:cNvPicPr>
      </xdr:nvPicPr>
      <xdr:blipFill>
        <a:blip xmlns:r="http://schemas.openxmlformats.org/officeDocument/2006/relationships" r:embed="rId6"/>
        <a:stretch>
          <a:fillRect/>
        </a:stretch>
      </xdr:blipFill>
      <xdr:spPr>
        <a:xfrm>
          <a:off x="20868410" y="26289002"/>
          <a:ext cx="3712861" cy="3013362"/>
        </a:xfrm>
        <a:prstGeom prst="rect">
          <a:avLst/>
        </a:prstGeom>
      </xdr:spPr>
    </xdr:pic>
    <xdr:clientData/>
  </xdr:twoCellAnchor>
  <xdr:twoCellAnchor editAs="oneCell">
    <xdr:from>
      <xdr:col>2</xdr:col>
      <xdr:colOff>9896</xdr:colOff>
      <xdr:row>2</xdr:row>
      <xdr:rowOff>81643</xdr:rowOff>
    </xdr:from>
    <xdr:to>
      <xdr:col>2</xdr:col>
      <xdr:colOff>3769179</xdr:colOff>
      <xdr:row>4</xdr:row>
      <xdr:rowOff>1020536</xdr:rowOff>
    </xdr:to>
    <xdr:pic>
      <xdr:nvPicPr>
        <xdr:cNvPr id="17" name="Picture 16">
          <a:extLst>
            <a:ext uri="{FF2B5EF4-FFF2-40B4-BE49-F238E27FC236}">
              <a16:creationId xmlns:a16="http://schemas.microsoft.com/office/drawing/2014/main" id="{38A0DC36-2CF2-4739-A088-043634A0D6F6}"/>
            </a:ext>
          </a:extLst>
        </xdr:cNvPr>
        <xdr:cNvPicPr>
          <a:picLocks noChangeAspect="1"/>
        </xdr:cNvPicPr>
      </xdr:nvPicPr>
      <xdr:blipFill>
        <a:blip xmlns:r="http://schemas.openxmlformats.org/officeDocument/2006/relationships" r:embed="rId7"/>
        <a:stretch>
          <a:fillRect/>
        </a:stretch>
      </xdr:blipFill>
      <xdr:spPr>
        <a:xfrm>
          <a:off x="3629396" y="1796143"/>
          <a:ext cx="3759283" cy="2939143"/>
        </a:xfrm>
        <a:prstGeom prst="rect">
          <a:avLst/>
        </a:prstGeom>
      </xdr:spPr>
    </xdr:pic>
    <xdr:clientData/>
  </xdr:twoCellAnchor>
  <xdr:twoCellAnchor>
    <xdr:from>
      <xdr:col>2</xdr:col>
      <xdr:colOff>4234607</xdr:colOff>
      <xdr:row>35</xdr:row>
      <xdr:rowOff>170396</xdr:rowOff>
    </xdr:from>
    <xdr:to>
      <xdr:col>11</xdr:col>
      <xdr:colOff>826016</xdr:colOff>
      <xdr:row>86</xdr:row>
      <xdr:rowOff>83806</xdr:rowOff>
    </xdr:to>
    <xdr:sp macro="" textlink="">
      <xdr:nvSpPr>
        <xdr:cNvPr id="20" name="TextBox 19">
          <a:extLst>
            <a:ext uri="{FF2B5EF4-FFF2-40B4-BE49-F238E27FC236}">
              <a16:creationId xmlns:a16="http://schemas.microsoft.com/office/drawing/2014/main" id="{9C0AD7A4-DF0B-43C2-9221-B2FE614B8B3A}"/>
            </a:ext>
          </a:extLst>
        </xdr:cNvPr>
        <xdr:cNvSpPr txBox="1"/>
      </xdr:nvSpPr>
      <xdr:spPr>
        <a:xfrm>
          <a:off x="7854107" y="39005182"/>
          <a:ext cx="17056552" cy="119421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baseline="0"/>
            <a:t>TỔNG HỢP NỘI DUNG CUỘI HỌP ĐỐI ỨNG GIẢM PHẾ PHẨM CÔNG ĐOẠN HÀN CHÌ HIỆN TẠI </a:t>
          </a:r>
        </a:p>
        <a:p>
          <a:r>
            <a:rPr lang="en-US" sz="2400" b="1" baseline="0"/>
            <a:t>1.BỤI CHÌ </a:t>
          </a:r>
        </a:p>
        <a:p>
          <a:r>
            <a:rPr lang="en-US" sz="2400" b="0" baseline="0"/>
            <a:t>Điểm vấn đề: Kích thước qui định hiện tại theo TCKT 0.075x0.075 mm</a:t>
          </a:r>
        </a:p>
        <a:p>
          <a:r>
            <a:rPr lang="en-US" sz="2400" b="0" baseline="0"/>
            <a:t>Thảo luận kiểm thảo lại kích thước</a:t>
          </a:r>
        </a:p>
        <a:p>
          <a:r>
            <a:rPr lang="en-US" sz="2400" b="0" baseline="0"/>
            <a:t>--&gt; Lay quy cach kt bui chi theo 1/2 air gap --&gt; ???mm   --&gt; 0.21 mm (Dua kich thuoc do thuc tich dk ts va dk vl thu te)</a:t>
          </a:r>
        </a:p>
        <a:p>
          <a:r>
            <a:rPr lang="en-US" sz="2400" b="0" baseline="0"/>
            <a:t>--&gt; Khi báo lưu xuất cần phải đo đạc thực ticsh kt so sánh tiêu  </a:t>
          </a:r>
        </a:p>
        <a:p>
          <a:endParaRPr lang="en-US" sz="2400" b="0" baseline="0"/>
        </a:p>
        <a:p>
          <a:r>
            <a:rPr lang="en-US" sz="2400" b="1" baseline="0"/>
            <a:t>2.KEO KHÔNG PHỦ HOÀN TOÀN LÕI FERRIT</a:t>
          </a:r>
        </a:p>
        <a:p>
          <a:r>
            <a:rPr lang="en-US" sz="2400" b="1" baseline="0"/>
            <a:t>- </a:t>
          </a:r>
          <a:r>
            <a:rPr lang="en-US" sz="2400" b="0" baseline="0"/>
            <a:t>Đã thảo luận xác nhận cùng các phòng ban, và đã chỉnh sửa lại tiêu chuẩn.</a:t>
          </a:r>
        </a:p>
        <a:p>
          <a:r>
            <a:rPr lang="en-US" sz="2400" b="0" baseline="0"/>
            <a:t>- 1 phía phải co keo đủ &gt;1/2 cuộn cảm phí coe keo không lồi dây đồng của vòng đầu của cuộn cảm là ok</a:t>
          </a:r>
        </a:p>
        <a:p>
          <a:r>
            <a:rPr lang="en-US" sz="2400" b="1" baseline="0"/>
            <a:t>3.MẺ CACBON</a:t>
          </a:r>
        </a:p>
        <a:p>
          <a:r>
            <a:rPr lang="en-US" sz="2400" b="0" baseline="0"/>
            <a:t>- Đối với thiết bị hiện tại đã kiểm xuất được pp mẻ nhỏ</a:t>
          </a:r>
        </a:p>
        <a:p>
          <a:r>
            <a:rPr lang="en-US" sz="2400" b="0" baseline="0"/>
            <a:t>- Cần thảo luận lại kích thước --&gt; thay đổi tiêu chuẩn = 0.5mm x 0.5 mm</a:t>
          </a:r>
        </a:p>
        <a:p>
          <a:r>
            <a:rPr lang="en-US" sz="2400" b="0" baseline="0"/>
            <a:t>4. CHÂN TỤ DÀI </a:t>
          </a:r>
        </a:p>
        <a:p>
          <a:r>
            <a:rPr lang="en-US" sz="2400" b="0" baseline="0"/>
            <a:t>Ở trạng thái tự do nếu dây tụ không lồi vào trong đế là ok.</a:t>
          </a:r>
        </a:p>
        <a:p>
          <a:r>
            <a:rPr lang="en-US" sz="2400" b="1" baseline="0"/>
            <a:t>4. BUNG CHÂN TỤ,CONG CHẤU ĐIỆN</a:t>
          </a:r>
        </a:p>
        <a:p>
          <a:r>
            <a:rPr lang="en-US" sz="2400" b="1" baseline="0"/>
            <a:t>Nội dung đối sách đã thực hiện:</a:t>
          </a:r>
        </a:p>
        <a:p>
          <a:r>
            <a:rPr lang="en-US" sz="2400" b="0" baseline="0"/>
            <a:t>- Điều tra pp lưu xuất, kiểm tra hình OK và NG -&gt; PP phát sinh sau camera chụp kiểm tra</a:t>
          </a:r>
        </a:p>
        <a:p>
          <a:r>
            <a:rPr lang="en-US" sz="2400" b="0" baseline="0"/>
            <a:t>- Theo dõi tìm thấy điểm vấn đề nằm tại vị trí khuôn trung gian</a:t>
          </a:r>
        </a:p>
        <a:p>
          <a:r>
            <a:rPr lang="en-US" sz="2400" b="0" baseline="0"/>
            <a:t>	+ Lệch tâm giữa vị trí khuôn và tay kẹp gắp hàng </a:t>
          </a:r>
        </a:p>
        <a:p>
          <a:r>
            <a:rPr lang="en-US" sz="2400" b="0" baseline="0"/>
            <a:t>	+ Nghi ngờ cấn tại vị trí khuôn</a:t>
          </a:r>
        </a:p>
        <a:p>
          <a:r>
            <a:rPr lang="en-US" sz="2400" b="0" baseline="0"/>
            <a:t>- Giải quyết điểm vấn đề</a:t>
          </a:r>
        </a:p>
        <a:p>
          <a:r>
            <a:rPr lang="en-US" sz="2400" b="0" baseline="0"/>
            <a:t>	+Đã chỉnh lại đồng tâm khuôn trung gian và tay kẹp (31/03/2023) OK</a:t>
          </a:r>
        </a:p>
        <a:p>
          <a:r>
            <a:rPr lang="en-US" sz="2400" b="0" baseline="0"/>
            <a:t>	+Đã mài bóng khuôn trung gian (31/03/2023) OK</a:t>
          </a:r>
        </a:p>
        <a:p>
          <a:endParaRPr lang="en-US" sz="2400" baseline="0"/>
        </a:p>
        <a:p>
          <a:r>
            <a:rPr lang="en-US" sz="2400" baseline="0"/>
            <a:t>--&gt; KTCT thay đổi tiêu chuẩn tạm (1/4) --&gt; chính thức 5/4 </a:t>
          </a:r>
        </a:p>
        <a:p>
          <a:r>
            <a:rPr lang="en-US" sz="2400" baseline="0"/>
            <a:t>--&gt; ccsx tinh chỉnh lại dữ  liệu traing (1/4)</a:t>
          </a:r>
        </a:p>
        <a:p>
          <a:r>
            <a:rPr lang="en-US" sz="2400" baseline="0"/>
            <a:t>--&gt; tp1 theo doi từ 3/4/2023 </a:t>
          </a:r>
        </a:p>
        <a:p>
          <a:r>
            <a:rPr lang="en-US" sz="2400" baseline="0"/>
            <a:t>--&gt; 10lot đạt mục tiêu --&gt; bỏ người  10/4 --&gt; theo dõi hàng ngày để báo cáo điểm vấn đề </a:t>
          </a:r>
        </a:p>
        <a:p>
          <a:r>
            <a:rPr lang="en-US" sz="2400" baseline="0"/>
            <a:t>Tái họp thảo luận xác nhận hiện trạng 8/4</a:t>
          </a:r>
        </a:p>
        <a:p>
          <a:endParaRPr lang="en-US" sz="2400" baseline="0"/>
        </a:p>
      </xdr:txBody>
    </xdr:sp>
    <xdr:clientData/>
  </xdr:twoCellAnchor>
  <xdr:twoCellAnchor>
    <xdr:from>
      <xdr:col>2</xdr:col>
      <xdr:colOff>33469</xdr:colOff>
      <xdr:row>8</xdr:row>
      <xdr:rowOff>7694</xdr:rowOff>
    </xdr:from>
    <xdr:to>
      <xdr:col>2</xdr:col>
      <xdr:colOff>3741818</xdr:colOff>
      <xdr:row>10</xdr:row>
      <xdr:rowOff>1061217</xdr:rowOff>
    </xdr:to>
    <xdr:grpSp>
      <xdr:nvGrpSpPr>
        <xdr:cNvPr id="40" name="Group 39">
          <a:extLst>
            <a:ext uri="{FF2B5EF4-FFF2-40B4-BE49-F238E27FC236}">
              <a16:creationId xmlns:a16="http://schemas.microsoft.com/office/drawing/2014/main" id="{CDE2AD67-2489-40A3-BAAA-76A3DA9AE0D5}"/>
            </a:ext>
          </a:extLst>
        </xdr:cNvPr>
        <xdr:cNvGrpSpPr/>
      </xdr:nvGrpSpPr>
      <xdr:grpSpPr>
        <a:xfrm>
          <a:off x="4157794" y="7856294"/>
          <a:ext cx="3708349" cy="3053773"/>
          <a:chOff x="4172514" y="1185330"/>
          <a:chExt cx="3708349" cy="3045114"/>
        </a:xfrm>
      </xdr:grpSpPr>
      <xdr:pic>
        <xdr:nvPicPr>
          <xdr:cNvPr id="34" name="Picture 33">
            <a:extLst>
              <a:ext uri="{FF2B5EF4-FFF2-40B4-BE49-F238E27FC236}">
                <a16:creationId xmlns:a16="http://schemas.microsoft.com/office/drawing/2014/main" id="{32CD1F1C-FBC9-47B7-996E-771E6B6A0EF4}"/>
              </a:ext>
            </a:extLst>
          </xdr:cNvPr>
          <xdr:cNvPicPr>
            <a:picLocks noChangeAspect="1"/>
          </xdr:cNvPicPr>
        </xdr:nvPicPr>
        <xdr:blipFill>
          <a:blip xmlns:r="http://schemas.openxmlformats.org/officeDocument/2006/relationships" r:embed="rId8"/>
          <a:stretch>
            <a:fillRect/>
          </a:stretch>
        </xdr:blipFill>
        <xdr:spPr>
          <a:xfrm>
            <a:off x="4172514" y="1185330"/>
            <a:ext cx="3708349" cy="3045114"/>
          </a:xfrm>
          <a:prstGeom prst="rect">
            <a:avLst/>
          </a:prstGeom>
          <a:ln w="12700">
            <a:solidFill>
              <a:srgbClr val="FF0000"/>
            </a:solidFill>
          </a:ln>
        </xdr:spPr>
      </xdr:pic>
      <xdr:pic>
        <xdr:nvPicPr>
          <xdr:cNvPr id="11" name="Picture 10">
            <a:extLst>
              <a:ext uri="{FF2B5EF4-FFF2-40B4-BE49-F238E27FC236}">
                <a16:creationId xmlns:a16="http://schemas.microsoft.com/office/drawing/2014/main" id="{47329312-8251-4B50-AB2A-81CE43CBA189}"/>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4175099" y="1197124"/>
            <a:ext cx="724001" cy="1079890"/>
          </a:xfrm>
          <a:prstGeom prst="rect">
            <a:avLst/>
          </a:prstGeom>
          <a:ln w="12700">
            <a:solidFill>
              <a:srgbClr val="FF0000"/>
            </a:solidFill>
          </a:ln>
        </xdr:spPr>
      </xdr:pic>
    </xdr:grpSp>
    <xdr:clientData/>
  </xdr:twoCellAnchor>
  <xdr:twoCellAnchor>
    <xdr:from>
      <xdr:col>2</xdr:col>
      <xdr:colOff>398055</xdr:colOff>
      <xdr:row>9</xdr:row>
      <xdr:rowOff>164196</xdr:rowOff>
    </xdr:from>
    <xdr:to>
      <xdr:col>2</xdr:col>
      <xdr:colOff>727728</xdr:colOff>
      <xdr:row>9</xdr:row>
      <xdr:rowOff>454972</xdr:rowOff>
    </xdr:to>
    <xdr:cxnSp macro="">
      <xdr:nvCxnSpPr>
        <xdr:cNvPr id="13" name="Straight Arrow Connector 12">
          <a:extLst>
            <a:ext uri="{FF2B5EF4-FFF2-40B4-BE49-F238E27FC236}">
              <a16:creationId xmlns:a16="http://schemas.microsoft.com/office/drawing/2014/main" id="{F3711A29-32A2-4434-82BB-2C370D30F42E}"/>
            </a:ext>
          </a:extLst>
        </xdr:cNvPr>
        <xdr:cNvCxnSpPr>
          <a:stCxn id="11" idx="2"/>
        </xdr:cNvCxnSpPr>
      </xdr:nvCxnSpPr>
      <xdr:spPr>
        <a:xfrm>
          <a:off x="4547642" y="2276261"/>
          <a:ext cx="329673" cy="29077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40823</xdr:colOff>
      <xdr:row>11</xdr:row>
      <xdr:rowOff>54429</xdr:rowOff>
    </xdr:from>
    <xdr:to>
      <xdr:col>2</xdr:col>
      <xdr:colOff>3749069</xdr:colOff>
      <xdr:row>13</xdr:row>
      <xdr:rowOff>1020537</xdr:rowOff>
    </xdr:to>
    <xdr:grpSp>
      <xdr:nvGrpSpPr>
        <xdr:cNvPr id="41" name="Group 40">
          <a:extLst>
            <a:ext uri="{FF2B5EF4-FFF2-40B4-BE49-F238E27FC236}">
              <a16:creationId xmlns:a16="http://schemas.microsoft.com/office/drawing/2014/main" id="{8AD1F845-DBB9-49B7-BB7C-D169E02B9DA8}"/>
            </a:ext>
          </a:extLst>
        </xdr:cNvPr>
        <xdr:cNvGrpSpPr/>
      </xdr:nvGrpSpPr>
      <xdr:grpSpPr>
        <a:xfrm>
          <a:off x="4165148" y="10970079"/>
          <a:ext cx="3708246" cy="2966358"/>
          <a:chOff x="4179868" y="4297384"/>
          <a:chExt cx="3708246" cy="2957698"/>
        </a:xfrm>
      </xdr:grpSpPr>
      <xdr:pic>
        <xdr:nvPicPr>
          <xdr:cNvPr id="35" name="Picture 34">
            <a:extLst>
              <a:ext uri="{FF2B5EF4-FFF2-40B4-BE49-F238E27FC236}">
                <a16:creationId xmlns:a16="http://schemas.microsoft.com/office/drawing/2014/main" id="{1BA15910-D7EA-436B-AAAE-8A38CA1F4FE7}"/>
              </a:ext>
            </a:extLst>
          </xdr:cNvPr>
          <xdr:cNvPicPr>
            <a:picLocks noChangeAspect="1"/>
          </xdr:cNvPicPr>
        </xdr:nvPicPr>
        <xdr:blipFill>
          <a:blip xmlns:r="http://schemas.openxmlformats.org/officeDocument/2006/relationships" r:embed="rId10"/>
          <a:stretch>
            <a:fillRect/>
          </a:stretch>
        </xdr:blipFill>
        <xdr:spPr>
          <a:xfrm>
            <a:off x="4179868" y="4297384"/>
            <a:ext cx="3708246" cy="2957698"/>
          </a:xfrm>
          <a:prstGeom prst="rect">
            <a:avLst/>
          </a:prstGeom>
          <a:ln w="12700">
            <a:solidFill>
              <a:srgbClr val="FF0000"/>
            </a:solidFill>
          </a:ln>
        </xdr:spPr>
      </xdr:pic>
      <xdr:pic>
        <xdr:nvPicPr>
          <xdr:cNvPr id="25" name="Picture 24">
            <a:extLst>
              <a:ext uri="{FF2B5EF4-FFF2-40B4-BE49-F238E27FC236}">
                <a16:creationId xmlns:a16="http://schemas.microsoft.com/office/drawing/2014/main" id="{B3C079BD-545B-49C6-B330-81671A60D1A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302581" y="4297384"/>
            <a:ext cx="1581371" cy="1377606"/>
          </a:xfrm>
          <a:prstGeom prst="rect">
            <a:avLst/>
          </a:prstGeom>
          <a:ln w="12700">
            <a:solidFill>
              <a:srgbClr val="FF0000"/>
            </a:solidFill>
          </a:ln>
        </xdr:spPr>
      </xdr:pic>
    </xdr:grpSp>
    <xdr:clientData/>
  </xdr:twoCellAnchor>
  <xdr:twoCellAnchor>
    <xdr:from>
      <xdr:col>2</xdr:col>
      <xdr:colOff>1343025</xdr:colOff>
      <xdr:row>11</xdr:row>
      <xdr:rowOff>542925</xdr:rowOff>
    </xdr:from>
    <xdr:to>
      <xdr:col>2</xdr:col>
      <xdr:colOff>2163536</xdr:colOff>
      <xdr:row>11</xdr:row>
      <xdr:rowOff>747129</xdr:rowOff>
    </xdr:to>
    <xdr:cxnSp macro="">
      <xdr:nvCxnSpPr>
        <xdr:cNvPr id="27" name="Straight Arrow Connector 26">
          <a:extLst>
            <a:ext uri="{FF2B5EF4-FFF2-40B4-BE49-F238E27FC236}">
              <a16:creationId xmlns:a16="http://schemas.microsoft.com/office/drawing/2014/main" id="{6D5F9AAA-AC74-4CDC-B4D6-E7A1F4CD219C}"/>
            </a:ext>
          </a:extLst>
        </xdr:cNvPr>
        <xdr:cNvCxnSpPr>
          <a:stCxn id="25" idx="1"/>
        </xdr:cNvCxnSpPr>
      </xdr:nvCxnSpPr>
      <xdr:spPr>
        <a:xfrm flipH="1" flipV="1">
          <a:off x="5486400" y="4772025"/>
          <a:ext cx="820511" cy="20420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77932</xdr:colOff>
      <xdr:row>14</xdr:row>
      <xdr:rowOff>24450</xdr:rowOff>
    </xdr:from>
    <xdr:to>
      <xdr:col>2</xdr:col>
      <xdr:colOff>3818660</xdr:colOff>
      <xdr:row>16</xdr:row>
      <xdr:rowOff>1056409</xdr:rowOff>
    </xdr:to>
    <xdr:grpSp>
      <xdr:nvGrpSpPr>
        <xdr:cNvPr id="42" name="Group 41">
          <a:extLst>
            <a:ext uri="{FF2B5EF4-FFF2-40B4-BE49-F238E27FC236}">
              <a16:creationId xmlns:a16="http://schemas.microsoft.com/office/drawing/2014/main" id="{361EB1BF-735A-48AD-854A-B3DF68BBFBB8}"/>
            </a:ext>
          </a:extLst>
        </xdr:cNvPr>
        <xdr:cNvGrpSpPr/>
      </xdr:nvGrpSpPr>
      <xdr:grpSpPr>
        <a:xfrm>
          <a:off x="4202257" y="14007150"/>
          <a:ext cx="3740728" cy="3032209"/>
          <a:chOff x="4179867" y="7332723"/>
          <a:chExt cx="3735470" cy="3072566"/>
        </a:xfrm>
      </xdr:grpSpPr>
      <xdr:pic>
        <xdr:nvPicPr>
          <xdr:cNvPr id="38" name="Picture 37">
            <a:extLst>
              <a:ext uri="{FF2B5EF4-FFF2-40B4-BE49-F238E27FC236}">
                <a16:creationId xmlns:a16="http://schemas.microsoft.com/office/drawing/2014/main" id="{ECF00D2E-1719-490D-B1E5-16290BA64EC4}"/>
              </a:ext>
            </a:extLst>
          </xdr:cNvPr>
          <xdr:cNvPicPr>
            <a:picLocks noChangeAspect="1"/>
          </xdr:cNvPicPr>
        </xdr:nvPicPr>
        <xdr:blipFill>
          <a:blip xmlns:r="http://schemas.openxmlformats.org/officeDocument/2006/relationships" r:embed="rId12"/>
          <a:stretch>
            <a:fillRect/>
          </a:stretch>
        </xdr:blipFill>
        <xdr:spPr>
          <a:xfrm>
            <a:off x="4179867" y="7335488"/>
            <a:ext cx="3728356" cy="3069801"/>
          </a:xfrm>
          <a:prstGeom prst="rect">
            <a:avLst/>
          </a:prstGeom>
          <a:ln w="12700">
            <a:solidFill>
              <a:srgbClr val="FF0000"/>
            </a:solidFill>
          </a:ln>
        </xdr:spPr>
      </xdr:pic>
      <xdr:pic>
        <xdr:nvPicPr>
          <xdr:cNvPr id="31" name="Picture 30">
            <a:extLst>
              <a:ext uri="{FF2B5EF4-FFF2-40B4-BE49-F238E27FC236}">
                <a16:creationId xmlns:a16="http://schemas.microsoft.com/office/drawing/2014/main" id="{42868692-E4B6-43F6-B12C-EAA702B99E4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6055384" y="7332723"/>
            <a:ext cx="1859953" cy="849608"/>
          </a:xfrm>
          <a:prstGeom prst="rect">
            <a:avLst/>
          </a:prstGeom>
          <a:ln w="12700">
            <a:solidFill>
              <a:srgbClr val="FF0000"/>
            </a:solidFill>
          </a:ln>
        </xdr:spPr>
      </xdr:pic>
    </xdr:grpSp>
    <xdr:clientData/>
  </xdr:twoCellAnchor>
  <xdr:twoCellAnchor>
    <xdr:from>
      <xdr:col>2</xdr:col>
      <xdr:colOff>2229461</xdr:colOff>
      <xdr:row>14</xdr:row>
      <xdr:rowOff>860504</xdr:rowOff>
    </xdr:from>
    <xdr:to>
      <xdr:col>2</xdr:col>
      <xdr:colOff>2887375</xdr:colOff>
      <xdr:row>15</xdr:row>
      <xdr:rowOff>593911</xdr:rowOff>
    </xdr:to>
    <xdr:cxnSp macro="">
      <xdr:nvCxnSpPr>
        <xdr:cNvPr id="33" name="Straight Arrow Connector 32">
          <a:extLst>
            <a:ext uri="{FF2B5EF4-FFF2-40B4-BE49-F238E27FC236}">
              <a16:creationId xmlns:a16="http://schemas.microsoft.com/office/drawing/2014/main" id="{5EFBD42B-CC6D-45AE-AF26-56CD7010975A}"/>
            </a:ext>
          </a:extLst>
        </xdr:cNvPr>
        <xdr:cNvCxnSpPr>
          <a:stCxn id="31" idx="2"/>
        </xdr:cNvCxnSpPr>
      </xdr:nvCxnSpPr>
      <xdr:spPr>
        <a:xfrm flipH="1">
          <a:off x="6368506" y="8168777"/>
          <a:ext cx="657914" cy="66858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57545</xdr:colOff>
      <xdr:row>26</xdr:row>
      <xdr:rowOff>40230</xdr:rowOff>
    </xdr:from>
    <xdr:to>
      <xdr:col>2</xdr:col>
      <xdr:colOff>3775364</xdr:colOff>
      <xdr:row>28</xdr:row>
      <xdr:rowOff>1073728</xdr:rowOff>
    </xdr:to>
    <xdr:grpSp>
      <xdr:nvGrpSpPr>
        <xdr:cNvPr id="16" name="Group 15">
          <a:extLst>
            <a:ext uri="{FF2B5EF4-FFF2-40B4-BE49-F238E27FC236}">
              <a16:creationId xmlns:a16="http://schemas.microsoft.com/office/drawing/2014/main" id="{ABCF02F4-3E93-43C7-9652-EA47346EF1FB}"/>
            </a:ext>
          </a:extLst>
        </xdr:cNvPr>
        <xdr:cNvGrpSpPr/>
      </xdr:nvGrpSpPr>
      <xdr:grpSpPr>
        <a:xfrm>
          <a:off x="4181870" y="28748580"/>
          <a:ext cx="3717819" cy="3700498"/>
          <a:chOff x="8474181" y="12543955"/>
          <a:chExt cx="8180193" cy="7174523"/>
        </a:xfrm>
      </xdr:grpSpPr>
      <xdr:pic>
        <xdr:nvPicPr>
          <xdr:cNvPr id="12" name="Picture 11">
            <a:extLst>
              <a:ext uri="{FF2B5EF4-FFF2-40B4-BE49-F238E27FC236}">
                <a16:creationId xmlns:a16="http://schemas.microsoft.com/office/drawing/2014/main" id="{4E595521-007C-470F-8EF6-B8EBD81E5AAA}"/>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474181" y="12543955"/>
            <a:ext cx="7772400" cy="7174523"/>
          </a:xfrm>
          <a:prstGeom prst="rect">
            <a:avLst/>
          </a:prstGeom>
        </xdr:spPr>
      </xdr:pic>
      <xdr:pic>
        <xdr:nvPicPr>
          <xdr:cNvPr id="53" name="Picture 52">
            <a:extLst>
              <a:ext uri="{FF2B5EF4-FFF2-40B4-BE49-F238E27FC236}">
                <a16:creationId xmlns:a16="http://schemas.microsoft.com/office/drawing/2014/main" id="{F732CEF7-2F8B-4869-AFD4-4E1B153EC5B6}"/>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77241" t="55203" r="3592" b="28629"/>
          <a:stretch/>
        </xdr:blipFill>
        <xdr:spPr>
          <a:xfrm>
            <a:off x="12223626" y="12777131"/>
            <a:ext cx="4430748" cy="3450137"/>
          </a:xfrm>
          <a:prstGeom prst="rect">
            <a:avLst/>
          </a:prstGeom>
          <a:ln w="28575">
            <a:solidFill>
              <a:srgbClr val="FF0000"/>
            </a:solidFill>
          </a:ln>
        </xdr:spPr>
      </xdr:pic>
    </xdr:grpSp>
    <xdr:clientData/>
  </xdr:twoCellAnchor>
  <xdr:twoCellAnchor>
    <xdr:from>
      <xdr:col>4</xdr:col>
      <xdr:colOff>1332632</xdr:colOff>
      <xdr:row>26</xdr:row>
      <xdr:rowOff>58448</xdr:rowOff>
    </xdr:from>
    <xdr:to>
      <xdr:col>5</xdr:col>
      <xdr:colOff>3775362</xdr:colOff>
      <xdr:row>28</xdr:row>
      <xdr:rowOff>1114858</xdr:rowOff>
    </xdr:to>
    <xdr:grpSp>
      <xdr:nvGrpSpPr>
        <xdr:cNvPr id="22" name="Group 21">
          <a:extLst>
            <a:ext uri="{FF2B5EF4-FFF2-40B4-BE49-F238E27FC236}">
              <a16:creationId xmlns:a16="http://schemas.microsoft.com/office/drawing/2014/main" id="{6B21B687-A7CD-498D-83A0-20655B42B091}"/>
            </a:ext>
          </a:extLst>
        </xdr:cNvPr>
        <xdr:cNvGrpSpPr/>
      </xdr:nvGrpSpPr>
      <xdr:grpSpPr>
        <a:xfrm>
          <a:off x="12381632" y="28766798"/>
          <a:ext cx="3966730" cy="3723410"/>
          <a:chOff x="16764000" y="10823862"/>
          <a:chExt cx="7772400" cy="7174523"/>
        </a:xfrm>
      </xdr:grpSpPr>
      <xdr:pic>
        <xdr:nvPicPr>
          <xdr:cNvPr id="6" name="Picture 5">
            <a:extLst>
              <a:ext uri="{FF2B5EF4-FFF2-40B4-BE49-F238E27FC236}">
                <a16:creationId xmlns:a16="http://schemas.microsoft.com/office/drawing/2014/main" id="{34E2BD75-F706-458E-BFA4-C77820A41C9D}"/>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6764000" y="10823862"/>
            <a:ext cx="7772400" cy="7174523"/>
          </a:xfrm>
          <a:prstGeom prst="rect">
            <a:avLst/>
          </a:prstGeom>
        </xdr:spPr>
      </xdr:pic>
      <xdr:pic>
        <xdr:nvPicPr>
          <xdr:cNvPr id="54" name="Picture 53">
            <a:extLst>
              <a:ext uri="{FF2B5EF4-FFF2-40B4-BE49-F238E27FC236}">
                <a16:creationId xmlns:a16="http://schemas.microsoft.com/office/drawing/2014/main" id="{A2CE984E-D5BD-40F1-A1DE-949B0991C4AD}"/>
              </a:ext>
            </a:extLst>
          </xdr:cNvPr>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87904" t="39054" r="3206" b="51315"/>
          <a:stretch/>
        </xdr:blipFill>
        <xdr:spPr>
          <a:xfrm>
            <a:off x="19484343" y="11422642"/>
            <a:ext cx="3583477" cy="3583476"/>
          </a:xfrm>
          <a:prstGeom prst="rect">
            <a:avLst/>
          </a:prstGeom>
          <a:ln w="38100">
            <a:solidFill>
              <a:srgbClr val="FF0000"/>
            </a:solidFill>
          </a:ln>
        </xdr:spPr>
      </xdr:pic>
    </xdr:grpSp>
    <xdr:clientData/>
  </xdr:twoCellAnchor>
  <xdr:twoCellAnchor>
    <xdr:from>
      <xdr:col>8</xdr:col>
      <xdr:colOff>28772</xdr:colOff>
      <xdr:row>26</xdr:row>
      <xdr:rowOff>28775</xdr:rowOff>
    </xdr:from>
    <xdr:to>
      <xdr:col>9</xdr:col>
      <xdr:colOff>0</xdr:colOff>
      <xdr:row>28</xdr:row>
      <xdr:rowOff>1108365</xdr:rowOff>
    </xdr:to>
    <xdr:grpSp>
      <xdr:nvGrpSpPr>
        <xdr:cNvPr id="23" name="Group 22">
          <a:extLst>
            <a:ext uri="{FF2B5EF4-FFF2-40B4-BE49-F238E27FC236}">
              <a16:creationId xmlns:a16="http://schemas.microsoft.com/office/drawing/2014/main" id="{41280886-1FE1-49F4-8245-9C12C53E31FD}"/>
            </a:ext>
          </a:extLst>
        </xdr:cNvPr>
        <xdr:cNvGrpSpPr/>
      </xdr:nvGrpSpPr>
      <xdr:grpSpPr>
        <a:xfrm>
          <a:off x="20078897" y="28737125"/>
          <a:ext cx="4371778" cy="3746590"/>
          <a:chOff x="20273727" y="12567137"/>
          <a:chExt cx="7772400" cy="7174523"/>
        </a:xfrm>
      </xdr:grpSpPr>
      <xdr:pic>
        <xdr:nvPicPr>
          <xdr:cNvPr id="9" name="Picture 8">
            <a:extLst>
              <a:ext uri="{FF2B5EF4-FFF2-40B4-BE49-F238E27FC236}">
                <a16:creationId xmlns:a16="http://schemas.microsoft.com/office/drawing/2014/main" id="{753CED59-6AE9-40DF-81BE-6FEDE6B3B42F}"/>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20273727" y="12567137"/>
            <a:ext cx="7772400" cy="7174523"/>
          </a:xfrm>
          <a:prstGeom prst="rect">
            <a:avLst/>
          </a:prstGeom>
        </xdr:spPr>
      </xdr:pic>
      <xdr:pic>
        <xdr:nvPicPr>
          <xdr:cNvPr id="55" name="Picture 54">
            <a:extLst>
              <a:ext uri="{FF2B5EF4-FFF2-40B4-BE49-F238E27FC236}">
                <a16:creationId xmlns:a16="http://schemas.microsoft.com/office/drawing/2014/main" id="{C07F8F1B-8788-40AA-976E-35EF3E81B75E}"/>
              </a:ext>
            </a:extLst>
          </xdr:cNvPr>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84580" t="30348" r="2307" b="55410"/>
          <a:stretch/>
        </xdr:blipFill>
        <xdr:spPr>
          <a:xfrm>
            <a:off x="23206364" y="13119198"/>
            <a:ext cx="3151909" cy="3159894"/>
          </a:xfrm>
          <a:prstGeom prst="rect">
            <a:avLst/>
          </a:prstGeom>
          <a:ln w="38100">
            <a:solidFill>
              <a:srgbClr val="FF0000"/>
            </a:solidFill>
          </a:ln>
        </xdr:spPr>
      </xdr:pic>
    </xdr:grpSp>
    <xdr:clientData/>
  </xdr:twoCellAnchor>
  <xdr:twoCellAnchor editAs="oneCell">
    <xdr:from>
      <xdr:col>2</xdr:col>
      <xdr:colOff>238756</xdr:colOff>
      <xdr:row>23</xdr:row>
      <xdr:rowOff>128352</xdr:rowOff>
    </xdr:from>
    <xdr:to>
      <xdr:col>2</xdr:col>
      <xdr:colOff>4014538</xdr:colOff>
      <xdr:row>25</xdr:row>
      <xdr:rowOff>785811</xdr:rowOff>
    </xdr:to>
    <xdr:pic>
      <xdr:nvPicPr>
        <xdr:cNvPr id="68" name="Picture 67">
          <a:extLst>
            <a:ext uri="{FF2B5EF4-FFF2-40B4-BE49-F238E27FC236}">
              <a16:creationId xmlns:a16="http://schemas.microsoft.com/office/drawing/2014/main" id="{7ADDE55B-5555-4F4B-8388-F850F9303ACB}"/>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4382131" y="14439665"/>
          <a:ext cx="3775782" cy="3324459"/>
        </a:xfrm>
        <a:prstGeom prst="rect">
          <a:avLst/>
        </a:prstGeom>
      </xdr:spPr>
    </xdr:pic>
    <xdr:clientData/>
  </xdr:twoCellAnchor>
  <xdr:twoCellAnchor editAs="oneCell">
    <xdr:from>
      <xdr:col>5</xdr:col>
      <xdr:colOff>161453</xdr:colOff>
      <xdr:row>23</xdr:row>
      <xdr:rowOff>214312</xdr:rowOff>
    </xdr:from>
    <xdr:to>
      <xdr:col>5</xdr:col>
      <xdr:colOff>3661203</xdr:colOff>
      <xdr:row>25</xdr:row>
      <xdr:rowOff>742518</xdr:rowOff>
    </xdr:to>
    <xdr:pic>
      <xdr:nvPicPr>
        <xdr:cNvPr id="69" name="Picture 68">
          <a:extLst>
            <a:ext uri="{FF2B5EF4-FFF2-40B4-BE49-F238E27FC236}">
              <a16:creationId xmlns:a16="http://schemas.microsoft.com/office/drawing/2014/main" id="{699E0EE7-7CAC-4367-BB1F-7AA139430908}"/>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3091641" y="14525625"/>
          <a:ext cx="3499750" cy="3195206"/>
        </a:xfrm>
        <a:prstGeom prst="rect">
          <a:avLst/>
        </a:prstGeom>
      </xdr:spPr>
    </xdr:pic>
    <xdr:clientData/>
  </xdr:twoCellAnchor>
  <xdr:twoCellAnchor editAs="oneCell">
    <xdr:from>
      <xdr:col>7</xdr:col>
      <xdr:colOff>1956682</xdr:colOff>
      <xdr:row>23</xdr:row>
      <xdr:rowOff>138273</xdr:rowOff>
    </xdr:from>
    <xdr:to>
      <xdr:col>9</xdr:col>
      <xdr:colOff>53983</xdr:colOff>
      <xdr:row>25</xdr:row>
      <xdr:rowOff>744682</xdr:rowOff>
    </xdr:to>
    <xdr:pic>
      <xdr:nvPicPr>
        <xdr:cNvPr id="70" name="Picture 69">
          <a:extLst>
            <a:ext uri="{FF2B5EF4-FFF2-40B4-BE49-F238E27FC236}">
              <a16:creationId xmlns:a16="http://schemas.microsoft.com/office/drawing/2014/main" id="{2B36BD5F-B5FA-4863-A394-B007FF6F126B}"/>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20746909" y="14460409"/>
          <a:ext cx="3912747" cy="3273409"/>
        </a:xfrm>
        <a:prstGeom prst="rect">
          <a:avLst/>
        </a:prstGeom>
      </xdr:spPr>
    </xdr:pic>
    <xdr:clientData/>
  </xdr:twoCellAnchor>
  <xdr:twoCellAnchor editAs="oneCell">
    <xdr:from>
      <xdr:col>8</xdr:col>
      <xdr:colOff>141282</xdr:colOff>
      <xdr:row>20</xdr:row>
      <xdr:rowOff>190501</xdr:rowOff>
    </xdr:from>
    <xdr:to>
      <xdr:col>8</xdr:col>
      <xdr:colOff>3751257</xdr:colOff>
      <xdr:row>22</xdr:row>
      <xdr:rowOff>738187</xdr:rowOff>
    </xdr:to>
    <xdr:pic>
      <xdr:nvPicPr>
        <xdr:cNvPr id="73" name="Picture 72">
          <a:extLst>
            <a:ext uri="{FF2B5EF4-FFF2-40B4-BE49-F238E27FC236}">
              <a16:creationId xmlns:a16="http://schemas.microsoft.com/office/drawing/2014/main" id="{2F6FF8D6-44D7-4EFA-9359-9AF0493F2F5A}"/>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20953407" y="14501814"/>
          <a:ext cx="3609975" cy="3167062"/>
        </a:xfrm>
        <a:prstGeom prst="rect">
          <a:avLst/>
        </a:prstGeom>
        <a:ln w="28575">
          <a:solidFill>
            <a:srgbClr val="FF0000"/>
          </a:solidFill>
        </a:ln>
      </xdr:spPr>
    </xdr:pic>
    <xdr:clientData/>
  </xdr:twoCellAnchor>
  <xdr:twoCellAnchor editAs="oneCell">
    <xdr:from>
      <xdr:col>5</xdr:col>
      <xdr:colOff>80809</xdr:colOff>
      <xdr:row>20</xdr:row>
      <xdr:rowOff>142874</xdr:rowOff>
    </xdr:from>
    <xdr:to>
      <xdr:col>5</xdr:col>
      <xdr:colOff>3681259</xdr:colOff>
      <xdr:row>22</xdr:row>
      <xdr:rowOff>714989</xdr:rowOff>
    </xdr:to>
    <xdr:pic>
      <xdr:nvPicPr>
        <xdr:cNvPr id="74" name="Picture 73">
          <a:extLst>
            <a:ext uri="{FF2B5EF4-FFF2-40B4-BE49-F238E27FC236}">
              <a16:creationId xmlns:a16="http://schemas.microsoft.com/office/drawing/2014/main" id="{601B503B-C48B-4AC9-AA3F-E4DFD4B99C31}"/>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3010997" y="14454187"/>
          <a:ext cx="3600450" cy="3191491"/>
        </a:xfrm>
        <a:prstGeom prst="rect">
          <a:avLst/>
        </a:prstGeom>
        <a:ln w="28575">
          <a:solidFill>
            <a:srgbClr val="FF0000"/>
          </a:solidFill>
        </a:ln>
      </xdr:spPr>
    </xdr:pic>
    <xdr:clientData/>
  </xdr:twoCellAnchor>
  <xdr:twoCellAnchor editAs="oneCell">
    <xdr:from>
      <xdr:col>2</xdr:col>
      <xdr:colOff>185738</xdr:colOff>
      <xdr:row>20</xdr:row>
      <xdr:rowOff>214312</xdr:rowOff>
    </xdr:from>
    <xdr:to>
      <xdr:col>2</xdr:col>
      <xdr:colOff>3795713</xdr:colOff>
      <xdr:row>22</xdr:row>
      <xdr:rowOff>663421</xdr:rowOff>
    </xdr:to>
    <xdr:pic>
      <xdr:nvPicPr>
        <xdr:cNvPr id="75" name="Picture 74">
          <a:extLst>
            <a:ext uri="{FF2B5EF4-FFF2-40B4-BE49-F238E27FC236}">
              <a16:creationId xmlns:a16="http://schemas.microsoft.com/office/drawing/2014/main" id="{2634A546-E836-4901-86B7-F96834229BFD}"/>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329113" y="14525625"/>
          <a:ext cx="3609975" cy="3068485"/>
        </a:xfrm>
        <a:prstGeom prst="rect">
          <a:avLst/>
        </a:prstGeom>
        <a:ln w="28575">
          <a:solidFill>
            <a:srgbClr val="FF0000"/>
          </a:solidFill>
        </a:ln>
      </xdr:spPr>
    </xdr:pic>
    <xdr:clientData/>
  </xdr:twoCellAnchor>
  <xdr:oneCellAnchor>
    <xdr:from>
      <xdr:col>2</xdr:col>
      <xdr:colOff>103910</xdr:colOff>
      <xdr:row>17</xdr:row>
      <xdr:rowOff>32469</xdr:rowOff>
    </xdr:from>
    <xdr:ext cx="3631869" cy="3448485"/>
    <xdr:pic>
      <xdr:nvPicPr>
        <xdr:cNvPr id="76" name="Picture 75">
          <a:extLst>
            <a:ext uri="{FF2B5EF4-FFF2-40B4-BE49-F238E27FC236}">
              <a16:creationId xmlns:a16="http://schemas.microsoft.com/office/drawing/2014/main" id="{366C9515-BAEF-4417-A8FD-B8029354BFF2}"/>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4242955" y="10406060"/>
          <a:ext cx="3631869" cy="3448485"/>
        </a:xfrm>
        <a:prstGeom prst="rect">
          <a:avLst/>
        </a:prstGeom>
      </xdr:spPr>
    </xdr:pic>
    <xdr:clientData/>
  </xdr:oneCellAnchor>
  <xdr:oneCellAnchor>
    <xdr:from>
      <xdr:col>2</xdr:col>
      <xdr:colOff>2112818</xdr:colOff>
      <xdr:row>17</xdr:row>
      <xdr:rowOff>103910</xdr:rowOff>
    </xdr:from>
    <xdr:ext cx="1766455" cy="1939636"/>
    <xdr:pic>
      <xdr:nvPicPr>
        <xdr:cNvPr id="77" name="Picture 76">
          <a:extLst>
            <a:ext uri="{FF2B5EF4-FFF2-40B4-BE49-F238E27FC236}">
              <a16:creationId xmlns:a16="http://schemas.microsoft.com/office/drawing/2014/main" id="{E8415B18-6926-47B4-A82C-C8D0DC6069F0}"/>
            </a:ext>
          </a:extLst>
        </xdr:cNvPr>
        <xdr:cNvPicPr>
          <a:picLocks noChangeAspect="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l="39945" t="26020" r="42538" b="45685"/>
        <a:stretch/>
      </xdr:blipFill>
      <xdr:spPr>
        <a:xfrm>
          <a:off x="6251863" y="13698683"/>
          <a:ext cx="1766455" cy="1939636"/>
        </a:xfrm>
        <a:prstGeom prst="rect">
          <a:avLst/>
        </a:prstGeom>
        <a:ln w="28575">
          <a:solidFill>
            <a:srgbClr val="FF0000"/>
          </a:solidFill>
        </a:ln>
      </xdr:spPr>
    </xdr:pic>
    <xdr:clientData/>
  </xdr:oneCellAnchor>
  <xdr:twoCellAnchor editAs="oneCell">
    <xdr:from>
      <xdr:col>2</xdr:col>
      <xdr:colOff>122465</xdr:colOff>
      <xdr:row>32</xdr:row>
      <xdr:rowOff>69272</xdr:rowOff>
    </xdr:from>
    <xdr:to>
      <xdr:col>2</xdr:col>
      <xdr:colOff>3811960</xdr:colOff>
      <xdr:row>34</xdr:row>
      <xdr:rowOff>848405</xdr:rowOff>
    </xdr:to>
    <xdr:pic>
      <xdr:nvPicPr>
        <xdr:cNvPr id="78" name="Picture 77">
          <a:extLst>
            <a:ext uri="{FF2B5EF4-FFF2-40B4-BE49-F238E27FC236}">
              <a16:creationId xmlns:a16="http://schemas.microsoft.com/office/drawing/2014/main" id="{50784A1A-68A9-43F1-ACB1-1F88DE8A82B9}"/>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3741965" y="29735317"/>
          <a:ext cx="3689495" cy="2770724"/>
        </a:xfrm>
        <a:prstGeom prst="rect">
          <a:avLst/>
        </a:prstGeom>
      </xdr:spPr>
    </xdr:pic>
    <xdr:clientData/>
  </xdr:twoCellAnchor>
  <xdr:twoCellAnchor editAs="oneCell">
    <xdr:from>
      <xdr:col>2</xdr:col>
      <xdr:colOff>222250</xdr:colOff>
      <xdr:row>5</xdr:row>
      <xdr:rowOff>79375</xdr:rowOff>
    </xdr:from>
    <xdr:to>
      <xdr:col>2</xdr:col>
      <xdr:colOff>3879850</xdr:colOff>
      <xdr:row>7</xdr:row>
      <xdr:rowOff>830984</xdr:rowOff>
    </xdr:to>
    <xdr:pic>
      <xdr:nvPicPr>
        <xdr:cNvPr id="46" name="Picture 45">
          <a:extLst>
            <a:ext uri="{FF2B5EF4-FFF2-40B4-BE49-F238E27FC236}">
              <a16:creationId xmlns:a16="http://schemas.microsoft.com/office/drawing/2014/main" id="{B949D1EE-36F1-42B3-A2EE-1B37C27CEFD6}"/>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3968750" y="4841875"/>
          <a:ext cx="3657600" cy="273598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69</xdr:col>
      <xdr:colOff>259773</xdr:colOff>
      <xdr:row>2</xdr:row>
      <xdr:rowOff>181985</xdr:rowOff>
    </xdr:from>
    <xdr:to>
      <xdr:col>98</xdr:col>
      <xdr:colOff>119062</xdr:colOff>
      <xdr:row>35</xdr:row>
      <xdr:rowOff>34637</xdr:rowOff>
    </xdr:to>
    <xdr:graphicFrame macro="">
      <xdr:nvGraphicFramePr>
        <xdr:cNvPr id="5" name="Chart 4">
          <a:extLst>
            <a:ext uri="{FF2B5EF4-FFF2-40B4-BE49-F238E27FC236}">
              <a16:creationId xmlns:a16="http://schemas.microsoft.com/office/drawing/2014/main" id="{E85DE600-FA05-4D7C-B002-ABFC659F02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69</xdr:col>
      <xdr:colOff>184006</xdr:colOff>
      <xdr:row>36</xdr:row>
      <xdr:rowOff>64940</xdr:rowOff>
    </xdr:from>
    <xdr:to>
      <xdr:col>97</xdr:col>
      <xdr:colOff>599641</xdr:colOff>
      <xdr:row>111</xdr:row>
      <xdr:rowOff>0</xdr:rowOff>
    </xdr:to>
    <xdr:sp macro="" textlink="">
      <xdr:nvSpPr>
        <xdr:cNvPr id="6" name="TextBox 5">
          <a:extLst>
            <a:ext uri="{FF2B5EF4-FFF2-40B4-BE49-F238E27FC236}">
              <a16:creationId xmlns:a16="http://schemas.microsoft.com/office/drawing/2014/main" id="{E9D608D1-6B48-47D6-A5D1-C20F61A845F2}"/>
            </a:ext>
          </a:extLst>
        </xdr:cNvPr>
        <xdr:cNvSpPr txBox="1"/>
      </xdr:nvSpPr>
      <xdr:spPr>
        <a:xfrm>
          <a:off x="36708051" y="11131258"/>
          <a:ext cx="17387454" cy="142225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baseline="0"/>
            <a:t>Báo cáo tình trạng kiểm xuất và thống kê dữ liệu máy kiểm xuất của thiết bị ngoại quan ĐCĐ RS656 (2023/03/17)</a:t>
          </a:r>
        </a:p>
        <a:p>
          <a:r>
            <a:rPr lang="en-US" sz="2400" b="1" baseline="0"/>
            <a:t>1.Bối cảnh:</a:t>
          </a:r>
        </a:p>
        <a:p>
          <a:r>
            <a:rPr lang="en-US" sz="2400" baseline="0"/>
            <a:t>đưa vào AI để kiểm xuất phế phẩm ngoại quan hàn chì đế chổi. Tuy nhiên hiện trạng theo dữ liệu ghi chép thì tỉ lệ kiểm nhầm cao.</a:t>
          </a:r>
        </a:p>
        <a:p>
          <a:r>
            <a:rPr lang="en-US" sz="2400" b="1" baseline="0"/>
            <a:t>2.Điểm vấn đề:</a:t>
          </a:r>
        </a:p>
        <a:p>
          <a:r>
            <a:rPr lang="en-US" sz="2400" baseline="0"/>
            <a:t>Khi nhân viên AI xác nhận lại hình ảnh và thống kê dữ liệu thì thấy tỉ lệ kiểm nhầm thấp hơn so với thực tế ghi chép. Do vậy nhận thấy có sự không phù hợp dữ liệu thống kê của hiện trường và tình trạng máy kiểm</a:t>
          </a:r>
        </a:p>
        <a:p>
          <a:r>
            <a:rPr lang="en-US" sz="2400" b="1" baseline="0"/>
            <a:t>3.Nội dung xác nhận</a:t>
          </a:r>
        </a:p>
        <a:p>
          <a:r>
            <a:rPr lang="en-US" sz="2400" baseline="0"/>
            <a:t>Đã thảo luận cùng hiện trường thực thi tái xác nhận hiện trạng phế phẩm đối với tất cả các phế phẩm do máy kiểm xuất.</a:t>
          </a:r>
        </a:p>
        <a:p>
          <a:r>
            <a:rPr lang="en-US" sz="2400" b="1" baseline="0"/>
            <a:t>4. Kết quả xác nhận</a:t>
          </a:r>
        </a:p>
        <a:p>
          <a:r>
            <a:rPr lang="en-US" sz="2400" baseline="0"/>
            <a:t>Tỉ lệ kiểm xuất nhầm &lt;1% --&gt; có sự chênh lệch so với hiện trạng cùa hiện trường kiểm xuất hằng ngày tại máy</a:t>
          </a:r>
        </a:p>
        <a:p>
          <a:r>
            <a:rPr lang="en-US" sz="2400" b="1" baseline="0"/>
            <a:t>5. Thực tích kết quả </a:t>
          </a:r>
        </a:p>
        <a:p>
          <a:r>
            <a:rPr lang="en-US" sz="2400" b="1" baseline="0"/>
            <a:t>Tham khảo dữ liệu biểu đồ so sánh</a:t>
          </a:r>
        </a:p>
        <a:p>
          <a:r>
            <a:rPr lang="en-US" sz="2400" b="1" baseline="0"/>
            <a:t>6.Điểm khác biệt ,và lí do có sự chênh lệch</a:t>
          </a:r>
        </a:p>
        <a:p>
          <a:r>
            <a:rPr lang="en-US" sz="2400" b="1" baseline="0"/>
            <a:t>6.1 Hiện trạng line sản xuất:</a:t>
          </a:r>
        </a:p>
        <a:p>
          <a:r>
            <a:rPr lang="en-US" sz="2400" b="1" baseline="0"/>
            <a:t>    </a:t>
          </a:r>
          <a:r>
            <a:rPr lang="en-US" sz="2400" b="0" baseline="0"/>
            <a:t>6.1.1 Kiểm tra ngoại quan bằng kính lúp.</a:t>
          </a:r>
        </a:p>
        <a:p>
          <a:r>
            <a:rPr lang="en-US" sz="2400" b="0" baseline="0"/>
            <a:t>    6.1.2 Nhiều đội trưởng , nhân viên ngoại quan khác nhau --&gt; có sự nhận định khác nhau</a:t>
          </a:r>
        </a:p>
        <a:p>
          <a:r>
            <a:rPr lang="en-US" sz="2400" b="0" baseline="0"/>
            <a:t>    6.1.3 Tốc độ ngoại quan nhanh sơn so với khi xác nhận lại cùng CCSX</a:t>
          </a:r>
        </a:p>
        <a:p>
          <a:r>
            <a:rPr lang="en-US" sz="2400" b="1" baseline="0"/>
            <a:t>6.2 Hiện trạng khi xác nhận offline cùng CCSX</a:t>
          </a:r>
        </a:p>
        <a:p>
          <a:r>
            <a:rPr lang="en-US" sz="2400" b="1" baseline="0"/>
            <a:t>    </a:t>
          </a:r>
          <a:r>
            <a:rPr lang="en-US" sz="2400" b="0" baseline="0"/>
            <a:t>6.2.1 Kiểm tra ngoại quan bằng kính hiển vi.</a:t>
          </a:r>
        </a:p>
        <a:p>
          <a:r>
            <a:rPr lang="en-US" sz="2400" b="0" baseline="0"/>
            <a:t>    6.2.2 thời gian thao tác chậm --&gt; xem kĩ phế phẩm</a:t>
          </a:r>
        </a:p>
        <a:p>
          <a:r>
            <a:rPr lang="en-US" sz="2400" b="1" baseline="0"/>
            <a:t>7. Điểm phản tĩnh và nội dung yêu câu bộ môn liên quan.</a:t>
          </a:r>
        </a:p>
        <a:p>
          <a:r>
            <a:rPr lang="en-US" sz="2400" b="1" baseline="0"/>
            <a:t>  7.1 Nhận thấy</a:t>
          </a:r>
          <a:br>
            <a:rPr lang="en-US" sz="2400" b="0" baseline="0"/>
          </a:br>
          <a:r>
            <a:rPr lang="en-US" sz="2400" b="0" baseline="0"/>
            <a:t>Không có sự chênh lệch lớn về nhận định phế phẩm do máy kiểm xuất giữa nhân viên , đội trưởng hiện trường và nhân viên xử lí AI</a:t>
          </a:r>
        </a:p>
        <a:p>
          <a:r>
            <a:rPr lang="en-US" sz="2400" b="0" baseline="0"/>
            <a:t>Tuy nhiên Có sự chênh lệc kết quả nhận định phế phẩm do máy kiểm xuất giữa xác nhận online và xác nhận offline</a:t>
          </a:r>
        </a:p>
        <a:p>
          <a:r>
            <a:rPr lang="en-US" sz="2400" b="0" baseline="0"/>
            <a:t>--&gt; 7.1.1  Khả năng khi tái xác nhận online đã bỏ sót phế phẩm? --&gt; phán định nhầm cao</a:t>
          </a:r>
        </a:p>
        <a:p>
          <a:r>
            <a:rPr lang="en-US" sz="2400" b="0" baseline="0"/>
            <a:t>--&gt; 7.1.2   Nhận định quy cách phế phẩm của nhân viên ngoại nới lỏng hơn </a:t>
          </a:r>
        </a:p>
        <a:p>
          <a:r>
            <a:rPr lang="en-US" sz="2400" b="0" baseline="0"/>
            <a:t>--&gt; 7.1.3  Nhận định phế phẩm không thống nhất giữa tiêu chuẩn và nhân viên , giữa mỗi ca khác nhau.. --&gt; làm cho dữ liệu không chính xác</a:t>
          </a:r>
        </a:p>
        <a:p>
          <a:r>
            <a:rPr lang="en-US" sz="2400" b="1" baseline="0"/>
            <a:t>7.2 Nội dung cầu:</a:t>
          </a:r>
        </a:p>
        <a:p>
          <a:r>
            <a:rPr lang="en-US" sz="2400" b="0" baseline="0"/>
            <a:t>       7.2.1 KTCT kiểm thảo lại phương pháp ngoại quan phù hợp với hiện trạng phế phẩm phát sinh</a:t>
          </a:r>
        </a:p>
        <a:p>
          <a:r>
            <a:rPr lang="en-US" sz="2400" b="0" baseline="0"/>
            <a:t>       7.2.2  TP1 Xác nhận và đối sách giảm phế phẩm công đoạn -</a:t>
          </a:r>
        </a:p>
        <a:p>
          <a:r>
            <a:rPr lang="en-US" sz="2400" b="0" baseline="0"/>
            <a:t>8. Nội thống nhất thảo luận</a:t>
          </a:r>
        </a:p>
        <a:p>
          <a:r>
            <a:rPr lang="en-US" sz="2400" b="0" baseline="0"/>
            <a:t>8.1 Thực thi theo điều kiện theo chỉ thị V41-23-03-016--&gt; nhằm giảm phế phẩm bụi chì</a:t>
          </a:r>
        </a:p>
        <a:p>
          <a:r>
            <a:rPr lang="en-US" sz="2400" b="0" baseline="0"/>
            <a:t>8.2 Những dạng phế phẩm nếu công đoạn nhận định NG lưu xuất thì lấy hiện vật thảo luận xác nhận cùng TP Quyền để  quyết định</a:t>
          </a:r>
        </a:p>
        <a:p>
          <a:r>
            <a:rPr lang="en-US" sz="2400" b="0" baseline="0"/>
            <a:t>--&gt; Nếu OK thì sẽ in hình và giáo dục lại cho nhân viên , đội trưởng</a:t>
          </a:r>
        </a:p>
        <a:p>
          <a:r>
            <a:rPr lang="en-US" sz="2400" b="0" baseline="0"/>
            <a:t>8.3. P. CCSX cùng TP 1 sẽ test khả năng kiểm xuất thiết bị để đảm bảo máy không lưu xuất --&gt; Nếu thỏa mãn --&gt; thực thi giảm người</a:t>
          </a:r>
        </a:p>
        <a:p>
          <a:r>
            <a:rPr lang="en-US" sz="2400" b="0" baseline="0"/>
            <a:t>8.4 CCSX xúc tiến đặt hàng triển khai cho các line đối tượng</a:t>
          </a:r>
        </a:p>
        <a:p>
          <a:endParaRPr lang="en-US" sz="2400" b="0" baseline="0"/>
        </a:p>
        <a:p>
          <a:endParaRPr lang="en-US" sz="2400" b="0" baseline="0"/>
        </a:p>
        <a:p>
          <a:r>
            <a:rPr lang="en-US" sz="2400" b="0" baseline="0"/>
            <a:t>-&gt; thuc thi dk han chi moi --&gt; de giamr phe pham</a:t>
          </a:r>
        </a:p>
        <a:p>
          <a:r>
            <a:rPr lang="en-US" sz="2400" b="0" baseline="0"/>
            <a:t>se xuc tien dat hang may trien khai</a:t>
          </a:r>
        </a:p>
        <a:p>
          <a:r>
            <a:rPr lang="en-US" sz="2400" b="0" baseline="0"/>
            <a:t>test kiem xuat luu xuat --&gt; kiem hoan toan thi se se bai bo nguoi</a:t>
          </a:r>
        </a:p>
        <a:p>
          <a:endParaRPr lang="en-US" sz="2400" b="0" baseline="0"/>
        </a:p>
        <a:p>
          <a:endParaRPr lang="en-US" sz="2400" baseline="0"/>
        </a:p>
        <a:p>
          <a:endParaRPr lang="en-US" sz="2400" baseline="0"/>
        </a:p>
      </xdr:txBody>
    </xdr:sp>
    <xdr:clientData/>
  </xdr:twoCellAnchor>
  <xdr:twoCellAnchor>
    <xdr:from>
      <xdr:col>0</xdr:col>
      <xdr:colOff>1</xdr:colOff>
      <xdr:row>25</xdr:row>
      <xdr:rowOff>152401</xdr:rowOff>
    </xdr:from>
    <xdr:to>
      <xdr:col>38</xdr:col>
      <xdr:colOff>609600</xdr:colOff>
      <xdr:row>93</xdr:row>
      <xdr:rowOff>45701</xdr:rowOff>
    </xdr:to>
    <xdr:graphicFrame macro="">
      <xdr:nvGraphicFramePr>
        <xdr:cNvPr id="10" name="Chart 9">
          <a:extLst>
            <a:ext uri="{FF2B5EF4-FFF2-40B4-BE49-F238E27FC236}">
              <a16:creationId xmlns:a16="http://schemas.microsoft.com/office/drawing/2014/main" id="{F58FCBB2-91DC-4113-93BC-A8E354FB89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96</xdr:row>
      <xdr:rowOff>40479</xdr:rowOff>
    </xdr:from>
    <xdr:to>
      <xdr:col>38</xdr:col>
      <xdr:colOff>723900</xdr:colOff>
      <xdr:row>163</xdr:row>
      <xdr:rowOff>38100</xdr:rowOff>
    </xdr:to>
    <xdr:graphicFrame macro="">
      <xdr:nvGraphicFramePr>
        <xdr:cNvPr id="7" name="Chart 6">
          <a:extLst>
            <a:ext uri="{FF2B5EF4-FFF2-40B4-BE49-F238E27FC236}">
              <a16:creationId xmlns:a16="http://schemas.microsoft.com/office/drawing/2014/main" id="{2A030BE4-A429-4BE2-BD70-BD25EE8B0C3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xml><?xml version="1.0" encoding="utf-8"?>
<c:userShapes xmlns:c="http://schemas.openxmlformats.org/drawingml/2006/chart">
  <cdr:relSizeAnchor xmlns:cdr="http://schemas.openxmlformats.org/drawingml/2006/chartDrawing">
    <cdr:from>
      <cdr:x>0.06745</cdr:x>
      <cdr:y>0.79173</cdr:y>
    </cdr:from>
    <cdr:to>
      <cdr:x>0.95917</cdr:x>
      <cdr:y>0.79233</cdr:y>
    </cdr:to>
    <cdr:cxnSp macro="">
      <cdr:nvCxnSpPr>
        <cdr:cNvPr id="3" name="Straight Connector 2">
          <a:extLst xmlns:a="http://schemas.openxmlformats.org/drawingml/2006/main">
            <a:ext uri="{FF2B5EF4-FFF2-40B4-BE49-F238E27FC236}">
              <a16:creationId xmlns:a16="http://schemas.microsoft.com/office/drawing/2014/main" id="{A70F6098-6469-4F08-8F08-C311B86FB366}"/>
            </a:ext>
          </a:extLst>
        </cdr:cNvPr>
        <cdr:cNvCxnSpPr/>
      </cdr:nvCxnSpPr>
      <cdr:spPr>
        <a:xfrm xmlns:a="http://schemas.openxmlformats.org/drawingml/2006/main">
          <a:off x="1201487" y="7688505"/>
          <a:ext cx="15885023" cy="5827"/>
        </a:xfrm>
        <a:prstGeom xmlns:a="http://schemas.openxmlformats.org/drawingml/2006/main" prst="line">
          <a:avLst/>
        </a:prstGeom>
        <a:ln xmlns:a="http://schemas.openxmlformats.org/drawingml/2006/main" w="28575">
          <a:solidFill>
            <a:schemeClr val="accent2"/>
          </a:solidFill>
          <a:prstDash val="sysDas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0.14209</cdr:x>
      <cdr:y>0.06219</cdr:y>
    </cdr:from>
    <cdr:to>
      <cdr:x>0.54205</cdr:x>
      <cdr:y>0.13642</cdr:y>
    </cdr:to>
    <cdr:sp macro="" textlink="">
      <cdr:nvSpPr>
        <cdr:cNvPr id="7" name="TextBox 6">
          <a:extLst xmlns:a="http://schemas.openxmlformats.org/drawingml/2006/main">
            <a:ext uri="{FF2B5EF4-FFF2-40B4-BE49-F238E27FC236}">
              <a16:creationId xmlns:a16="http://schemas.microsoft.com/office/drawing/2014/main" id="{B73E3D97-070E-4B2C-8553-DCEF00CE9F7B}"/>
            </a:ext>
          </a:extLst>
        </cdr:cNvPr>
        <cdr:cNvSpPr txBox="1"/>
      </cdr:nvSpPr>
      <cdr:spPr>
        <a:xfrm xmlns:a="http://schemas.openxmlformats.org/drawingml/2006/main">
          <a:off x="2204357" y="467446"/>
          <a:ext cx="6204857" cy="55789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0.07368</cdr:x>
      <cdr:y>0.07487</cdr:y>
    </cdr:from>
    <cdr:to>
      <cdr:x>0.63239</cdr:x>
      <cdr:y>0.15453</cdr:y>
    </cdr:to>
    <cdr:sp macro="" textlink="">
      <cdr:nvSpPr>
        <cdr:cNvPr id="8" name="TextBox 7">
          <a:extLst xmlns:a="http://schemas.openxmlformats.org/drawingml/2006/main">
            <a:ext uri="{FF2B5EF4-FFF2-40B4-BE49-F238E27FC236}">
              <a16:creationId xmlns:a16="http://schemas.microsoft.com/office/drawing/2014/main" id="{4E2053A7-F836-4E5A-B355-69D081E59DD2}"/>
            </a:ext>
          </a:extLst>
        </cdr:cNvPr>
        <cdr:cNvSpPr txBox="1"/>
      </cdr:nvSpPr>
      <cdr:spPr>
        <a:xfrm xmlns:a="http://schemas.openxmlformats.org/drawingml/2006/main">
          <a:off x="1143000" y="562696"/>
          <a:ext cx="8667750" cy="598714"/>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a:t>TÌNH</a:t>
          </a:r>
          <a:r>
            <a:rPr lang="en-US" sz="2400" baseline="0"/>
            <a:t> TRẠNG KIỂM NHẦM PHẾ PHẨM HIỆN TRƯỜNG GHI CHÉP</a:t>
          </a:r>
          <a:endParaRPr lang="en-US" sz="2400"/>
        </a:p>
      </cdr:txBody>
    </cdr:sp>
  </cdr:relSizeAnchor>
  <cdr:relSizeAnchor xmlns:cdr="http://schemas.openxmlformats.org/drawingml/2006/chartDrawing">
    <cdr:from>
      <cdr:x>0.61934</cdr:x>
      <cdr:y>0.07306</cdr:y>
    </cdr:from>
    <cdr:to>
      <cdr:x>0.99551</cdr:x>
      <cdr:y>0.24143</cdr:y>
    </cdr:to>
    <cdr:sp macro="" textlink="">
      <cdr:nvSpPr>
        <cdr:cNvPr id="9" name="TextBox 8">
          <a:extLst xmlns:a="http://schemas.openxmlformats.org/drawingml/2006/main">
            <a:ext uri="{FF2B5EF4-FFF2-40B4-BE49-F238E27FC236}">
              <a16:creationId xmlns:a16="http://schemas.microsoft.com/office/drawing/2014/main" id="{E1A710B4-4D0E-426B-901A-8AD4DBD497B3}"/>
            </a:ext>
          </a:extLst>
        </cdr:cNvPr>
        <cdr:cNvSpPr txBox="1"/>
      </cdr:nvSpPr>
      <cdr:spPr>
        <a:xfrm xmlns:a="http://schemas.openxmlformats.org/drawingml/2006/main">
          <a:off x="9608244" y="549089"/>
          <a:ext cx="5835864" cy="1265464"/>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a:t>TÌNH</a:t>
          </a:r>
          <a:r>
            <a:rPr lang="en-US" sz="2400" baseline="0"/>
            <a:t> TRẠNG KIỂM NHẦM PHẾ PHẨM </a:t>
          </a:r>
        </a:p>
        <a:p xmlns:a="http://schemas.openxmlformats.org/drawingml/2006/main">
          <a:r>
            <a:rPr lang="en-US" sz="2400" baseline="0"/>
            <a:t>HIỆN TRƯỜNG VÀ P.CCSX CÙNG XÁC NHẬN</a:t>
          </a:r>
          <a:endParaRPr lang="en-US" sz="2400"/>
        </a:p>
      </cdr:txBody>
    </cdr:sp>
  </cdr:relSizeAnchor>
  <cdr:relSizeAnchor xmlns:cdr="http://schemas.openxmlformats.org/drawingml/2006/chartDrawing">
    <cdr:from>
      <cdr:x>0.44469</cdr:x>
      <cdr:y>0.13461</cdr:y>
    </cdr:from>
    <cdr:to>
      <cdr:x>0.55959</cdr:x>
      <cdr:y>0.19255</cdr:y>
    </cdr:to>
    <cdr:sp macro="" textlink="">
      <cdr:nvSpPr>
        <cdr:cNvPr id="10" name="Arrow: Right 9">
          <a:extLst xmlns:a="http://schemas.openxmlformats.org/drawingml/2006/main">
            <a:ext uri="{FF2B5EF4-FFF2-40B4-BE49-F238E27FC236}">
              <a16:creationId xmlns:a16="http://schemas.microsoft.com/office/drawing/2014/main" id="{7D9A0C9F-C9C7-44CA-9540-33BD5A573A28}"/>
            </a:ext>
          </a:extLst>
        </cdr:cNvPr>
        <cdr:cNvSpPr/>
      </cdr:nvSpPr>
      <cdr:spPr>
        <a:xfrm xmlns:a="http://schemas.openxmlformats.org/drawingml/2006/main">
          <a:off x="6898821" y="1011731"/>
          <a:ext cx="1782536" cy="435429"/>
        </a:xfrm>
        <a:prstGeom xmlns:a="http://schemas.openxmlformats.org/drawingml/2006/main" prst="rightArrow">
          <a:avLst/>
        </a:prstGeom>
        <a:solidFill xmlns:a="http://schemas.openxmlformats.org/drawingml/2006/main">
          <a:srgbClr val="FFFF00"/>
        </a:solidFill>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dr:relSizeAnchor xmlns:cdr="http://schemas.openxmlformats.org/drawingml/2006/chartDrawing">
    <cdr:from>
      <cdr:x>0.69203</cdr:x>
      <cdr:y>0.18711</cdr:y>
    </cdr:from>
    <cdr:to>
      <cdr:x>0.80693</cdr:x>
      <cdr:y>0.24505</cdr:y>
    </cdr:to>
    <cdr:sp macro="" textlink="">
      <cdr:nvSpPr>
        <cdr:cNvPr id="11" name="Arrow: Right 10">
          <a:extLst xmlns:a="http://schemas.openxmlformats.org/drawingml/2006/main">
            <a:ext uri="{FF2B5EF4-FFF2-40B4-BE49-F238E27FC236}">
              <a16:creationId xmlns:a16="http://schemas.microsoft.com/office/drawing/2014/main" id="{33823DAA-C672-447C-BFB0-8DC2A9E9EC4D}"/>
            </a:ext>
          </a:extLst>
        </cdr:cNvPr>
        <cdr:cNvSpPr/>
      </cdr:nvSpPr>
      <cdr:spPr>
        <a:xfrm xmlns:a="http://schemas.openxmlformats.org/drawingml/2006/main">
          <a:off x="10736035" y="1406338"/>
          <a:ext cx="1782536" cy="435429"/>
        </a:xfrm>
        <a:prstGeom xmlns:a="http://schemas.openxmlformats.org/drawingml/2006/main" prst="rightArrow">
          <a:avLst/>
        </a:prstGeom>
        <a:solidFill xmlns:a="http://schemas.openxmlformats.org/drawingml/2006/main">
          <a:srgbClr val="FFFF00"/>
        </a:solidFill>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dr:relSizeAnchor xmlns:cdr="http://schemas.openxmlformats.org/drawingml/2006/chartDrawing">
    <cdr:from>
      <cdr:x>0.89344</cdr:x>
      <cdr:y>0.66365</cdr:y>
    </cdr:from>
    <cdr:to>
      <cdr:x>0.92151</cdr:x>
      <cdr:y>0.79038</cdr:y>
    </cdr:to>
    <cdr:sp macro="" textlink="">
      <cdr:nvSpPr>
        <cdr:cNvPr id="12" name="Arrow: Right 11">
          <a:extLst xmlns:a="http://schemas.openxmlformats.org/drawingml/2006/main">
            <a:ext uri="{FF2B5EF4-FFF2-40B4-BE49-F238E27FC236}">
              <a16:creationId xmlns:a16="http://schemas.microsoft.com/office/drawing/2014/main" id="{7413DDDE-E12B-469C-B73D-EDAC215F6396}"/>
            </a:ext>
          </a:extLst>
        </cdr:cNvPr>
        <cdr:cNvSpPr/>
      </cdr:nvSpPr>
      <cdr:spPr>
        <a:xfrm xmlns:a="http://schemas.openxmlformats.org/drawingml/2006/main" rot="5400000">
          <a:off x="14259972" y="6829987"/>
          <a:ext cx="1230679" cy="460124"/>
        </a:xfrm>
        <a:prstGeom xmlns:a="http://schemas.openxmlformats.org/drawingml/2006/main" prst="rightArrow">
          <a:avLst>
            <a:gd name="adj1" fmla="val 81251"/>
            <a:gd name="adj2" fmla="val 50000"/>
          </a:avLst>
        </a:prstGeom>
        <a:solidFill xmlns:a="http://schemas.openxmlformats.org/drawingml/2006/main">
          <a:srgbClr val="FFFF00"/>
        </a:solidFill>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dr:relSizeAnchor xmlns:cdr="http://schemas.openxmlformats.org/drawingml/2006/chartDrawing">
    <cdr:from>
      <cdr:x>0.06977</cdr:x>
      <cdr:y>0.84558</cdr:y>
    </cdr:from>
    <cdr:to>
      <cdr:x>0.96149</cdr:x>
      <cdr:y>0.84618</cdr:y>
    </cdr:to>
    <cdr:cxnSp macro="">
      <cdr:nvCxnSpPr>
        <cdr:cNvPr id="15" name="Straight Connector 14">
          <a:extLst xmlns:a="http://schemas.openxmlformats.org/drawingml/2006/main">
            <a:ext uri="{FF2B5EF4-FFF2-40B4-BE49-F238E27FC236}">
              <a16:creationId xmlns:a16="http://schemas.microsoft.com/office/drawing/2014/main" id="{8EEA4D28-B7D5-46C9-A53E-DCA6B73C5367}"/>
            </a:ext>
          </a:extLst>
        </cdr:cNvPr>
        <cdr:cNvCxnSpPr/>
      </cdr:nvCxnSpPr>
      <cdr:spPr>
        <a:xfrm xmlns:a="http://schemas.openxmlformats.org/drawingml/2006/main">
          <a:off x="1229061" y="8332308"/>
          <a:ext cx="15709084" cy="5912"/>
        </a:xfrm>
        <a:prstGeom xmlns:a="http://schemas.openxmlformats.org/drawingml/2006/main" prst="line">
          <a:avLst/>
        </a:prstGeom>
        <a:ln xmlns:a="http://schemas.openxmlformats.org/drawingml/2006/main"/>
      </cdr:spPr>
      <cdr:style>
        <a:lnRef xmlns:a="http://schemas.openxmlformats.org/drawingml/2006/main" idx="1">
          <a:schemeClr val="accent6"/>
        </a:lnRef>
        <a:fillRef xmlns:a="http://schemas.openxmlformats.org/drawingml/2006/main" idx="0">
          <a:schemeClr val="accent6"/>
        </a:fillRef>
        <a:effectRef xmlns:a="http://schemas.openxmlformats.org/drawingml/2006/main" idx="0">
          <a:schemeClr val="accent6"/>
        </a:effectRef>
        <a:fontRef xmlns:a="http://schemas.openxmlformats.org/drawingml/2006/main" idx="minor">
          <a:schemeClr val="tx1"/>
        </a:fontRef>
      </cdr:style>
    </cdr:cxnSp>
  </cdr:relSizeAnchor>
</c:userShapes>
</file>

<file path=xl/drawings/drawing4.xml><?xml version="1.0" encoding="utf-8"?>
<c:userShapes xmlns:c="http://schemas.openxmlformats.org/drawingml/2006/chart">
  <cdr:relSizeAnchor xmlns:cdr="http://schemas.openxmlformats.org/drawingml/2006/chartDrawing">
    <cdr:from>
      <cdr:x>0.07619</cdr:x>
      <cdr:y>0.10356</cdr:y>
    </cdr:from>
    <cdr:to>
      <cdr:x>0.18824</cdr:x>
      <cdr:y>0.22672</cdr:y>
    </cdr:to>
    <cdr:sp macro="" textlink="">
      <cdr:nvSpPr>
        <cdr:cNvPr id="2" name="TextBox 1">
          <a:extLst xmlns:a="http://schemas.openxmlformats.org/drawingml/2006/main">
            <a:ext uri="{FF2B5EF4-FFF2-40B4-BE49-F238E27FC236}">
              <a16:creationId xmlns:a16="http://schemas.microsoft.com/office/drawing/2014/main" id="{10B91545-56AD-4E1A-AD86-9E9609D206E6}"/>
            </a:ext>
          </a:extLst>
        </cdr:cNvPr>
        <cdr:cNvSpPr txBox="1"/>
      </cdr:nvSpPr>
      <cdr:spPr>
        <a:xfrm xmlns:a="http://schemas.openxmlformats.org/drawingml/2006/main">
          <a:off x="1295399" y="1321595"/>
          <a:ext cx="1905000" cy="157162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000"/>
            <a:t>pcs</a:t>
          </a:r>
        </a:p>
      </cdr:txBody>
    </cdr:sp>
  </cdr:relSizeAnchor>
</c:userShapes>
</file>

<file path=xl/drawings/drawing5.xml><?xml version="1.0" encoding="utf-8"?>
<xdr:wsDr xmlns:xdr="http://schemas.openxmlformats.org/drawingml/2006/spreadsheetDrawing" xmlns:a="http://schemas.openxmlformats.org/drawingml/2006/main">
  <xdr:twoCellAnchor editAs="oneCell">
    <xdr:from>
      <xdr:col>2</xdr:col>
      <xdr:colOff>86590</xdr:colOff>
      <xdr:row>2</xdr:row>
      <xdr:rowOff>225134</xdr:rowOff>
    </xdr:from>
    <xdr:to>
      <xdr:col>2</xdr:col>
      <xdr:colOff>3744190</xdr:colOff>
      <xdr:row>4</xdr:row>
      <xdr:rowOff>976743</xdr:rowOff>
    </xdr:to>
    <xdr:pic>
      <xdr:nvPicPr>
        <xdr:cNvPr id="18" name="Picture 17">
          <a:extLst>
            <a:ext uri="{FF2B5EF4-FFF2-40B4-BE49-F238E27FC236}">
              <a16:creationId xmlns:a16="http://schemas.microsoft.com/office/drawing/2014/main" id="{7B4047A7-C431-4357-8142-5CE67F2532E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706090" y="1384009"/>
          <a:ext cx="3657600" cy="2735984"/>
        </a:xfrm>
        <a:prstGeom prst="rect">
          <a:avLst/>
        </a:prstGeom>
      </xdr:spPr>
    </xdr:pic>
    <xdr:clientData/>
  </xdr:twoCellAnchor>
  <xdr:twoCellAnchor editAs="oneCell">
    <xdr:from>
      <xdr:col>14</xdr:col>
      <xdr:colOff>155864</xdr:colOff>
      <xdr:row>2</xdr:row>
      <xdr:rowOff>103909</xdr:rowOff>
    </xdr:from>
    <xdr:to>
      <xdr:col>14</xdr:col>
      <xdr:colOff>3813464</xdr:colOff>
      <xdr:row>4</xdr:row>
      <xdr:rowOff>855518</xdr:rowOff>
    </xdr:to>
    <xdr:pic>
      <xdr:nvPicPr>
        <xdr:cNvPr id="22" name="Picture 21">
          <a:extLst>
            <a:ext uri="{FF2B5EF4-FFF2-40B4-BE49-F238E27FC236}">
              <a16:creationId xmlns:a16="http://schemas.microsoft.com/office/drawing/2014/main" id="{14A0503E-D92F-45AF-A085-38E8D4CF693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5433000" y="1281545"/>
          <a:ext cx="3657600" cy="2743200"/>
        </a:xfrm>
        <a:prstGeom prst="rect">
          <a:avLst/>
        </a:prstGeom>
      </xdr:spPr>
    </xdr:pic>
    <xdr:clientData/>
  </xdr:twoCellAnchor>
  <xdr:twoCellAnchor editAs="oneCell">
    <xdr:from>
      <xdr:col>5</xdr:col>
      <xdr:colOff>86591</xdr:colOff>
      <xdr:row>2</xdr:row>
      <xdr:rowOff>207818</xdr:rowOff>
    </xdr:from>
    <xdr:to>
      <xdr:col>5</xdr:col>
      <xdr:colOff>3744191</xdr:colOff>
      <xdr:row>4</xdr:row>
      <xdr:rowOff>959427</xdr:rowOff>
    </xdr:to>
    <xdr:pic>
      <xdr:nvPicPr>
        <xdr:cNvPr id="24" name="Picture 23">
          <a:extLst>
            <a:ext uri="{FF2B5EF4-FFF2-40B4-BE49-F238E27FC236}">
              <a16:creationId xmlns:a16="http://schemas.microsoft.com/office/drawing/2014/main" id="{52E284C8-00F7-4F90-AEB2-AFC93147143C}"/>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103966" y="1366693"/>
          <a:ext cx="3657600" cy="2735984"/>
        </a:xfrm>
        <a:prstGeom prst="rect">
          <a:avLst/>
        </a:prstGeom>
      </xdr:spPr>
    </xdr:pic>
    <xdr:clientData/>
  </xdr:twoCellAnchor>
  <xdr:twoCellAnchor editAs="oneCell">
    <xdr:from>
      <xdr:col>8</xdr:col>
      <xdr:colOff>86591</xdr:colOff>
      <xdr:row>2</xdr:row>
      <xdr:rowOff>155863</xdr:rowOff>
    </xdr:from>
    <xdr:to>
      <xdr:col>8</xdr:col>
      <xdr:colOff>3744191</xdr:colOff>
      <xdr:row>4</xdr:row>
      <xdr:rowOff>907472</xdr:rowOff>
    </xdr:to>
    <xdr:pic>
      <xdr:nvPicPr>
        <xdr:cNvPr id="28" name="Picture 27">
          <a:extLst>
            <a:ext uri="{FF2B5EF4-FFF2-40B4-BE49-F238E27FC236}">
              <a16:creationId xmlns:a16="http://schemas.microsoft.com/office/drawing/2014/main" id="{1F497391-3BC4-4201-BFFF-55E17CE9FA0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0374841" y="1314738"/>
          <a:ext cx="3657600" cy="2735984"/>
        </a:xfrm>
        <a:prstGeom prst="rect">
          <a:avLst/>
        </a:prstGeom>
      </xdr:spPr>
    </xdr:pic>
    <xdr:clientData/>
  </xdr:twoCellAnchor>
  <xdr:oneCellAnchor>
    <xdr:from>
      <xdr:col>14</xdr:col>
      <xdr:colOff>148084</xdr:colOff>
      <xdr:row>26</xdr:row>
      <xdr:rowOff>176941</xdr:rowOff>
    </xdr:from>
    <xdr:ext cx="3657600" cy="2767704"/>
    <xdr:pic>
      <xdr:nvPicPr>
        <xdr:cNvPr id="37" name="Picture 36">
          <a:extLst>
            <a:ext uri="{FF2B5EF4-FFF2-40B4-BE49-F238E27FC236}">
              <a16:creationId xmlns:a16="http://schemas.microsoft.com/office/drawing/2014/main" id="{7EA3F422-AF52-4831-9CB3-949D34C6BEDE}"/>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35462022" y="25918254"/>
          <a:ext cx="3657600" cy="2767704"/>
        </a:xfrm>
        <a:prstGeom prst="rect">
          <a:avLst/>
        </a:prstGeom>
        <a:ln w="28575">
          <a:solidFill>
            <a:srgbClr val="FF0000"/>
          </a:solidFill>
        </a:ln>
      </xdr:spPr>
    </xdr:pic>
    <xdr:clientData/>
  </xdr:oneCellAnchor>
  <xdr:twoCellAnchor editAs="oneCell">
    <xdr:from>
      <xdr:col>10</xdr:col>
      <xdr:colOff>164523</xdr:colOff>
      <xdr:row>2</xdr:row>
      <xdr:rowOff>138546</xdr:rowOff>
    </xdr:from>
    <xdr:to>
      <xdr:col>11</xdr:col>
      <xdr:colOff>1710748</xdr:colOff>
      <xdr:row>4</xdr:row>
      <xdr:rowOff>890155</xdr:rowOff>
    </xdr:to>
    <xdr:pic>
      <xdr:nvPicPr>
        <xdr:cNvPr id="30" name="Picture 29">
          <a:extLst>
            <a:ext uri="{FF2B5EF4-FFF2-40B4-BE49-F238E27FC236}">
              <a16:creationId xmlns:a16="http://schemas.microsoft.com/office/drawing/2014/main" id="{485C09E5-B9E2-4EFF-933A-390C4B7EA8CD}"/>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6644023" y="1297421"/>
          <a:ext cx="3657600" cy="2735984"/>
        </a:xfrm>
        <a:prstGeom prst="rect">
          <a:avLst/>
        </a:prstGeom>
      </xdr:spPr>
    </xdr:pic>
    <xdr:clientData/>
  </xdr:twoCellAnchor>
  <xdr:twoCellAnchor editAs="oneCell">
    <xdr:from>
      <xdr:col>2</xdr:col>
      <xdr:colOff>69273</xdr:colOff>
      <xdr:row>5</xdr:row>
      <xdr:rowOff>190500</xdr:rowOff>
    </xdr:from>
    <xdr:to>
      <xdr:col>2</xdr:col>
      <xdr:colOff>3726873</xdr:colOff>
      <xdr:row>7</xdr:row>
      <xdr:rowOff>942110</xdr:rowOff>
    </xdr:to>
    <xdr:pic>
      <xdr:nvPicPr>
        <xdr:cNvPr id="39" name="Picture 38">
          <a:extLst>
            <a:ext uri="{FF2B5EF4-FFF2-40B4-BE49-F238E27FC236}">
              <a16:creationId xmlns:a16="http://schemas.microsoft.com/office/drawing/2014/main" id="{8CCBE261-4AB0-447D-929D-F611AE714EAB}"/>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567546" y="4433455"/>
          <a:ext cx="3657600" cy="2743200"/>
        </a:xfrm>
        <a:prstGeom prst="rect">
          <a:avLst/>
        </a:prstGeom>
      </xdr:spPr>
    </xdr:pic>
    <xdr:clientData/>
  </xdr:twoCellAnchor>
  <xdr:twoCellAnchor editAs="oneCell">
    <xdr:from>
      <xdr:col>5</xdr:col>
      <xdr:colOff>121228</xdr:colOff>
      <xdr:row>5</xdr:row>
      <xdr:rowOff>155863</xdr:rowOff>
    </xdr:from>
    <xdr:to>
      <xdr:col>5</xdr:col>
      <xdr:colOff>3778828</xdr:colOff>
      <xdr:row>7</xdr:row>
      <xdr:rowOff>907473</xdr:rowOff>
    </xdr:to>
    <xdr:pic>
      <xdr:nvPicPr>
        <xdr:cNvPr id="42" name="Picture 41">
          <a:extLst>
            <a:ext uri="{FF2B5EF4-FFF2-40B4-BE49-F238E27FC236}">
              <a16:creationId xmlns:a16="http://schemas.microsoft.com/office/drawing/2014/main" id="{553C63FC-5ABE-4577-93C9-5B68D42F033D}"/>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1637819" y="4398818"/>
          <a:ext cx="3657600" cy="2743200"/>
        </a:xfrm>
        <a:prstGeom prst="rect">
          <a:avLst/>
        </a:prstGeom>
      </xdr:spPr>
    </xdr:pic>
    <xdr:clientData/>
  </xdr:twoCellAnchor>
  <xdr:twoCellAnchor editAs="oneCell">
    <xdr:from>
      <xdr:col>8</xdr:col>
      <xdr:colOff>69273</xdr:colOff>
      <xdr:row>5</xdr:row>
      <xdr:rowOff>86591</xdr:rowOff>
    </xdr:from>
    <xdr:to>
      <xdr:col>8</xdr:col>
      <xdr:colOff>3726873</xdr:colOff>
      <xdr:row>7</xdr:row>
      <xdr:rowOff>838201</xdr:rowOff>
    </xdr:to>
    <xdr:pic>
      <xdr:nvPicPr>
        <xdr:cNvPr id="44" name="Picture 43">
          <a:extLst>
            <a:ext uri="{FF2B5EF4-FFF2-40B4-BE49-F238E27FC236}">
              <a16:creationId xmlns:a16="http://schemas.microsoft.com/office/drawing/2014/main" id="{E9D5614E-2840-4AAC-BC4C-C01C1671DE6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9482955" y="4329546"/>
          <a:ext cx="3657600" cy="2743200"/>
        </a:xfrm>
        <a:prstGeom prst="rect">
          <a:avLst/>
        </a:prstGeom>
      </xdr:spPr>
    </xdr:pic>
    <xdr:clientData/>
  </xdr:twoCellAnchor>
  <xdr:twoCellAnchor editAs="oneCell">
    <xdr:from>
      <xdr:col>8</xdr:col>
      <xdr:colOff>124471</xdr:colOff>
      <xdr:row>26</xdr:row>
      <xdr:rowOff>136327</xdr:rowOff>
    </xdr:from>
    <xdr:to>
      <xdr:col>8</xdr:col>
      <xdr:colOff>3782071</xdr:colOff>
      <xdr:row>28</xdr:row>
      <xdr:rowOff>913364</xdr:rowOff>
    </xdr:to>
    <xdr:pic>
      <xdr:nvPicPr>
        <xdr:cNvPr id="45" name="Picture 44">
          <a:extLst>
            <a:ext uri="{FF2B5EF4-FFF2-40B4-BE49-F238E27FC236}">
              <a16:creationId xmlns:a16="http://schemas.microsoft.com/office/drawing/2014/main" id="{0F407135-2490-44F5-8FEA-FE08DDA765E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9531659" y="25877640"/>
          <a:ext cx="3657600" cy="2777287"/>
        </a:xfrm>
        <a:prstGeom prst="rect">
          <a:avLst/>
        </a:prstGeom>
        <a:ln w="28575">
          <a:solidFill>
            <a:srgbClr val="FF0000"/>
          </a:solidFill>
        </a:ln>
      </xdr:spPr>
    </xdr:pic>
    <xdr:clientData/>
  </xdr:twoCellAnchor>
  <xdr:twoCellAnchor editAs="oneCell">
    <xdr:from>
      <xdr:col>5</xdr:col>
      <xdr:colOff>66240</xdr:colOff>
      <xdr:row>26</xdr:row>
      <xdr:rowOff>96020</xdr:rowOff>
    </xdr:from>
    <xdr:to>
      <xdr:col>5</xdr:col>
      <xdr:colOff>3723840</xdr:colOff>
      <xdr:row>28</xdr:row>
      <xdr:rowOff>873763</xdr:rowOff>
    </xdr:to>
    <xdr:pic>
      <xdr:nvPicPr>
        <xdr:cNvPr id="46" name="Picture 45">
          <a:extLst>
            <a:ext uri="{FF2B5EF4-FFF2-40B4-BE49-F238E27FC236}">
              <a16:creationId xmlns:a16="http://schemas.microsoft.com/office/drawing/2014/main" id="{69B3DE4C-E393-4224-9D28-EA36CF46163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1591490" y="25837333"/>
          <a:ext cx="3657600" cy="2777993"/>
        </a:xfrm>
        <a:prstGeom prst="rect">
          <a:avLst/>
        </a:prstGeom>
        <a:ln w="28575">
          <a:solidFill>
            <a:srgbClr val="FF0000"/>
          </a:solidFill>
        </a:ln>
      </xdr:spPr>
    </xdr:pic>
    <xdr:clientData/>
  </xdr:twoCellAnchor>
  <xdr:twoCellAnchor editAs="oneCell">
    <xdr:from>
      <xdr:col>2</xdr:col>
      <xdr:colOff>95249</xdr:colOff>
      <xdr:row>26</xdr:row>
      <xdr:rowOff>166688</xdr:rowOff>
    </xdr:from>
    <xdr:to>
      <xdr:col>2</xdr:col>
      <xdr:colOff>3752849</xdr:colOff>
      <xdr:row>28</xdr:row>
      <xdr:rowOff>946020</xdr:rowOff>
    </xdr:to>
    <xdr:pic>
      <xdr:nvPicPr>
        <xdr:cNvPr id="47" name="Picture 46">
          <a:extLst>
            <a:ext uri="{FF2B5EF4-FFF2-40B4-BE49-F238E27FC236}">
              <a16:creationId xmlns:a16="http://schemas.microsoft.com/office/drawing/2014/main" id="{ABE266B4-A083-4AAE-9E74-0EF545FE3A1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595687" y="25908001"/>
          <a:ext cx="3657600" cy="2779582"/>
        </a:xfrm>
        <a:prstGeom prst="rect">
          <a:avLst/>
        </a:prstGeom>
        <a:ln w="28575">
          <a:solidFill>
            <a:srgbClr val="FF0000"/>
          </a:solidFill>
        </a:ln>
      </xdr:spPr>
    </xdr:pic>
    <xdr:clientData/>
  </xdr:twoCellAnchor>
  <xdr:oneCellAnchor>
    <xdr:from>
      <xdr:col>11</xdr:col>
      <xdr:colOff>100658</xdr:colOff>
      <xdr:row>26</xdr:row>
      <xdr:rowOff>207766</xdr:rowOff>
    </xdr:from>
    <xdr:ext cx="3657600" cy="2767704"/>
    <xdr:pic>
      <xdr:nvPicPr>
        <xdr:cNvPr id="48" name="Picture 47">
          <a:extLst>
            <a:ext uri="{FF2B5EF4-FFF2-40B4-BE49-F238E27FC236}">
              <a16:creationId xmlns:a16="http://schemas.microsoft.com/office/drawing/2014/main" id="{64401AE6-CA39-4FEA-B04E-93CA53C7ECF3}"/>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7461221" y="25949079"/>
          <a:ext cx="3657600" cy="2767704"/>
        </a:xfrm>
        <a:prstGeom prst="rect">
          <a:avLst/>
        </a:prstGeom>
        <a:ln w="28575">
          <a:solidFill>
            <a:srgbClr val="FF0000"/>
          </a:solidFill>
        </a:ln>
      </xdr:spPr>
    </xdr:pic>
    <xdr:clientData/>
  </xdr:oneCellAnchor>
  <xdr:twoCellAnchor editAs="oneCell">
    <xdr:from>
      <xdr:col>2</xdr:col>
      <xdr:colOff>121227</xdr:colOff>
      <xdr:row>11</xdr:row>
      <xdr:rowOff>173182</xdr:rowOff>
    </xdr:from>
    <xdr:to>
      <xdr:col>2</xdr:col>
      <xdr:colOff>3778827</xdr:colOff>
      <xdr:row>13</xdr:row>
      <xdr:rowOff>924791</xdr:rowOff>
    </xdr:to>
    <xdr:pic>
      <xdr:nvPicPr>
        <xdr:cNvPr id="50" name="Picture 49">
          <a:extLst>
            <a:ext uri="{FF2B5EF4-FFF2-40B4-BE49-F238E27FC236}">
              <a16:creationId xmlns:a16="http://schemas.microsoft.com/office/drawing/2014/main" id="{13428628-26FB-4C2C-97F0-AB819C0E865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619500" y="7481455"/>
          <a:ext cx="3657600" cy="2743200"/>
        </a:xfrm>
        <a:prstGeom prst="rect">
          <a:avLst/>
        </a:prstGeom>
      </xdr:spPr>
    </xdr:pic>
    <xdr:clientData/>
  </xdr:twoCellAnchor>
  <xdr:twoCellAnchor editAs="oneCell">
    <xdr:from>
      <xdr:col>5</xdr:col>
      <xdr:colOff>103909</xdr:colOff>
      <xdr:row>11</xdr:row>
      <xdr:rowOff>138546</xdr:rowOff>
    </xdr:from>
    <xdr:to>
      <xdr:col>5</xdr:col>
      <xdr:colOff>3761509</xdr:colOff>
      <xdr:row>13</xdr:row>
      <xdr:rowOff>890155</xdr:rowOff>
    </xdr:to>
    <xdr:pic>
      <xdr:nvPicPr>
        <xdr:cNvPr id="52" name="Picture 51">
          <a:extLst>
            <a:ext uri="{FF2B5EF4-FFF2-40B4-BE49-F238E27FC236}">
              <a16:creationId xmlns:a16="http://schemas.microsoft.com/office/drawing/2014/main" id="{9EF4C3B8-1048-41CD-9962-376D5ADC4871}"/>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1620500" y="7446819"/>
          <a:ext cx="3657600" cy="2743200"/>
        </a:xfrm>
        <a:prstGeom prst="rect">
          <a:avLst/>
        </a:prstGeom>
      </xdr:spPr>
    </xdr:pic>
    <xdr:clientData/>
  </xdr:twoCellAnchor>
  <xdr:twoCellAnchor editAs="oneCell">
    <xdr:from>
      <xdr:col>8</xdr:col>
      <xdr:colOff>138545</xdr:colOff>
      <xdr:row>11</xdr:row>
      <xdr:rowOff>259773</xdr:rowOff>
    </xdr:from>
    <xdr:to>
      <xdr:col>8</xdr:col>
      <xdr:colOff>3796145</xdr:colOff>
      <xdr:row>13</xdr:row>
      <xdr:rowOff>1011382</xdr:rowOff>
    </xdr:to>
    <xdr:pic>
      <xdr:nvPicPr>
        <xdr:cNvPr id="54" name="Picture 53">
          <a:extLst>
            <a:ext uri="{FF2B5EF4-FFF2-40B4-BE49-F238E27FC236}">
              <a16:creationId xmlns:a16="http://schemas.microsoft.com/office/drawing/2014/main" id="{A8D95601-6A87-4804-9E81-6B6ACADA511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9552227" y="7568046"/>
          <a:ext cx="3657600" cy="2743200"/>
        </a:xfrm>
        <a:prstGeom prst="rect">
          <a:avLst/>
        </a:prstGeom>
      </xdr:spPr>
    </xdr:pic>
    <xdr:clientData/>
  </xdr:twoCellAnchor>
  <xdr:twoCellAnchor editAs="oneCell">
    <xdr:from>
      <xdr:col>11</xdr:col>
      <xdr:colOff>86591</xdr:colOff>
      <xdr:row>11</xdr:row>
      <xdr:rowOff>190500</xdr:rowOff>
    </xdr:from>
    <xdr:to>
      <xdr:col>11</xdr:col>
      <xdr:colOff>3744191</xdr:colOff>
      <xdr:row>13</xdr:row>
      <xdr:rowOff>942109</xdr:rowOff>
    </xdr:to>
    <xdr:pic>
      <xdr:nvPicPr>
        <xdr:cNvPr id="56" name="Picture 55">
          <a:extLst>
            <a:ext uri="{FF2B5EF4-FFF2-40B4-BE49-F238E27FC236}">
              <a16:creationId xmlns:a16="http://schemas.microsoft.com/office/drawing/2014/main" id="{C7F46545-D62F-468B-9495-22F37C6FA0BA}"/>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7432000" y="7498773"/>
          <a:ext cx="3657600" cy="2743200"/>
        </a:xfrm>
        <a:prstGeom prst="rect">
          <a:avLst/>
        </a:prstGeom>
      </xdr:spPr>
    </xdr:pic>
    <xdr:clientData/>
  </xdr:twoCellAnchor>
  <xdr:twoCellAnchor editAs="oneCell">
    <xdr:from>
      <xdr:col>2</xdr:col>
      <xdr:colOff>103909</xdr:colOff>
      <xdr:row>14</xdr:row>
      <xdr:rowOff>121227</xdr:rowOff>
    </xdr:from>
    <xdr:to>
      <xdr:col>2</xdr:col>
      <xdr:colOff>3761509</xdr:colOff>
      <xdr:row>16</xdr:row>
      <xdr:rowOff>872836</xdr:rowOff>
    </xdr:to>
    <xdr:pic>
      <xdr:nvPicPr>
        <xdr:cNvPr id="58" name="Picture 57">
          <a:extLst>
            <a:ext uri="{FF2B5EF4-FFF2-40B4-BE49-F238E27FC236}">
              <a16:creationId xmlns:a16="http://schemas.microsoft.com/office/drawing/2014/main" id="{D76BF2AB-12D8-46FE-9A44-3D316FBF752B}"/>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3602182" y="10494818"/>
          <a:ext cx="3657600" cy="2743200"/>
        </a:xfrm>
        <a:prstGeom prst="rect">
          <a:avLst/>
        </a:prstGeom>
      </xdr:spPr>
    </xdr:pic>
    <xdr:clientData/>
  </xdr:twoCellAnchor>
  <xdr:twoCellAnchor editAs="oneCell">
    <xdr:from>
      <xdr:col>5</xdr:col>
      <xdr:colOff>103909</xdr:colOff>
      <xdr:row>14</xdr:row>
      <xdr:rowOff>138545</xdr:rowOff>
    </xdr:from>
    <xdr:to>
      <xdr:col>5</xdr:col>
      <xdr:colOff>3761509</xdr:colOff>
      <xdr:row>16</xdr:row>
      <xdr:rowOff>890154</xdr:rowOff>
    </xdr:to>
    <xdr:pic>
      <xdr:nvPicPr>
        <xdr:cNvPr id="60" name="Picture 59">
          <a:extLst>
            <a:ext uri="{FF2B5EF4-FFF2-40B4-BE49-F238E27FC236}">
              <a16:creationId xmlns:a16="http://schemas.microsoft.com/office/drawing/2014/main" id="{1E82B237-D765-43EB-A16F-734F951CF02A}"/>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1620500" y="10512136"/>
          <a:ext cx="3657600" cy="2743200"/>
        </a:xfrm>
        <a:prstGeom prst="rect">
          <a:avLst/>
        </a:prstGeom>
      </xdr:spPr>
    </xdr:pic>
    <xdr:clientData/>
  </xdr:twoCellAnchor>
  <xdr:twoCellAnchor editAs="oneCell">
    <xdr:from>
      <xdr:col>8</xdr:col>
      <xdr:colOff>121227</xdr:colOff>
      <xdr:row>14</xdr:row>
      <xdr:rowOff>121227</xdr:rowOff>
    </xdr:from>
    <xdr:to>
      <xdr:col>8</xdr:col>
      <xdr:colOff>3778827</xdr:colOff>
      <xdr:row>16</xdr:row>
      <xdr:rowOff>872836</xdr:rowOff>
    </xdr:to>
    <xdr:pic>
      <xdr:nvPicPr>
        <xdr:cNvPr id="62" name="Picture 61">
          <a:extLst>
            <a:ext uri="{FF2B5EF4-FFF2-40B4-BE49-F238E27FC236}">
              <a16:creationId xmlns:a16="http://schemas.microsoft.com/office/drawing/2014/main" id="{A4F5784C-944D-42C6-831F-2491FF90014B}"/>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9534909" y="10494818"/>
          <a:ext cx="3657600" cy="2743200"/>
        </a:xfrm>
        <a:prstGeom prst="rect">
          <a:avLst/>
        </a:prstGeom>
      </xdr:spPr>
    </xdr:pic>
    <xdr:clientData/>
  </xdr:twoCellAnchor>
  <xdr:twoCellAnchor editAs="oneCell">
    <xdr:from>
      <xdr:col>2</xdr:col>
      <xdr:colOff>71437</xdr:colOff>
      <xdr:row>8</xdr:row>
      <xdr:rowOff>142875</xdr:rowOff>
    </xdr:from>
    <xdr:to>
      <xdr:col>2</xdr:col>
      <xdr:colOff>3729037</xdr:colOff>
      <xdr:row>10</xdr:row>
      <xdr:rowOff>885825</xdr:rowOff>
    </xdr:to>
    <xdr:pic>
      <xdr:nvPicPr>
        <xdr:cNvPr id="64" name="Picture 63">
          <a:extLst>
            <a:ext uri="{FF2B5EF4-FFF2-40B4-BE49-F238E27FC236}">
              <a16:creationId xmlns:a16="http://schemas.microsoft.com/office/drawing/2014/main" id="{A6E22D99-51C8-48A3-B4D0-6A2E8923B31E}"/>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3571875" y="7453313"/>
          <a:ext cx="3657600" cy="2743200"/>
        </a:xfrm>
        <a:prstGeom prst="rect">
          <a:avLst/>
        </a:prstGeom>
      </xdr:spPr>
    </xdr:pic>
    <xdr:clientData/>
  </xdr:twoCellAnchor>
  <xdr:twoCellAnchor editAs="oneCell">
    <xdr:from>
      <xdr:col>5</xdr:col>
      <xdr:colOff>95250</xdr:colOff>
      <xdr:row>8</xdr:row>
      <xdr:rowOff>119062</xdr:rowOff>
    </xdr:from>
    <xdr:to>
      <xdr:col>5</xdr:col>
      <xdr:colOff>3752850</xdr:colOff>
      <xdr:row>10</xdr:row>
      <xdr:rowOff>862012</xdr:rowOff>
    </xdr:to>
    <xdr:pic>
      <xdr:nvPicPr>
        <xdr:cNvPr id="66" name="Picture 65">
          <a:extLst>
            <a:ext uri="{FF2B5EF4-FFF2-40B4-BE49-F238E27FC236}">
              <a16:creationId xmlns:a16="http://schemas.microsoft.com/office/drawing/2014/main" id="{09F1CAA4-3F3B-4109-8AF1-1E3B820CE2D3}"/>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1620500" y="7429500"/>
          <a:ext cx="3657600" cy="2743200"/>
        </a:xfrm>
        <a:prstGeom prst="rect">
          <a:avLst/>
        </a:prstGeom>
      </xdr:spPr>
    </xdr:pic>
    <xdr:clientData/>
  </xdr:twoCellAnchor>
  <xdr:twoCellAnchor editAs="oneCell">
    <xdr:from>
      <xdr:col>8</xdr:col>
      <xdr:colOff>119063</xdr:colOff>
      <xdr:row>8</xdr:row>
      <xdr:rowOff>190500</xdr:rowOff>
    </xdr:from>
    <xdr:to>
      <xdr:col>8</xdr:col>
      <xdr:colOff>3776663</xdr:colOff>
      <xdr:row>10</xdr:row>
      <xdr:rowOff>933450</xdr:rowOff>
    </xdr:to>
    <xdr:pic>
      <xdr:nvPicPr>
        <xdr:cNvPr id="68" name="Picture 67">
          <a:extLst>
            <a:ext uri="{FF2B5EF4-FFF2-40B4-BE49-F238E27FC236}">
              <a16:creationId xmlns:a16="http://schemas.microsoft.com/office/drawing/2014/main" id="{1A327818-C100-493A-BCCF-A7FD9AEEF5DF}"/>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9526251" y="7500938"/>
          <a:ext cx="3657600" cy="2743200"/>
        </a:xfrm>
        <a:prstGeom prst="rect">
          <a:avLst/>
        </a:prstGeom>
      </xdr:spPr>
    </xdr:pic>
    <xdr:clientData/>
  </xdr:twoCellAnchor>
  <xdr:twoCellAnchor editAs="oneCell">
    <xdr:from>
      <xdr:col>2</xdr:col>
      <xdr:colOff>2010641</xdr:colOff>
      <xdr:row>38</xdr:row>
      <xdr:rowOff>171017</xdr:rowOff>
    </xdr:from>
    <xdr:to>
      <xdr:col>3</xdr:col>
      <xdr:colOff>1840923</xdr:colOff>
      <xdr:row>53</xdr:row>
      <xdr:rowOff>68840</xdr:rowOff>
    </xdr:to>
    <xdr:pic>
      <xdr:nvPicPr>
        <xdr:cNvPr id="70" name="Picture 69">
          <a:extLst>
            <a:ext uri="{FF2B5EF4-FFF2-40B4-BE49-F238E27FC236}">
              <a16:creationId xmlns:a16="http://schemas.microsoft.com/office/drawing/2014/main" id="{CFA8267F-35B4-4167-8600-1B42CB3FCF47}"/>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515841" y="30841517"/>
          <a:ext cx="3678382" cy="2755323"/>
        </a:xfrm>
        <a:prstGeom prst="rect">
          <a:avLst/>
        </a:prstGeom>
      </xdr:spPr>
    </xdr:pic>
    <xdr:clientData/>
  </xdr:twoCellAnchor>
  <xdr:twoCellAnchor editAs="oneCell">
    <xdr:from>
      <xdr:col>5</xdr:col>
      <xdr:colOff>662854</xdr:colOff>
      <xdr:row>60</xdr:row>
      <xdr:rowOff>104343</xdr:rowOff>
    </xdr:from>
    <xdr:to>
      <xdr:col>6</xdr:col>
      <xdr:colOff>475818</xdr:colOff>
      <xdr:row>75</xdr:row>
      <xdr:rowOff>2166</xdr:rowOff>
    </xdr:to>
    <xdr:pic>
      <xdr:nvPicPr>
        <xdr:cNvPr id="72" name="Picture 71">
          <a:extLst>
            <a:ext uri="{FF2B5EF4-FFF2-40B4-BE49-F238E27FC236}">
              <a16:creationId xmlns:a16="http://schemas.microsoft.com/office/drawing/2014/main" id="{0A3042E1-DDC8-4993-B062-2F1AEEE86BA9}"/>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2245254" y="31879743"/>
          <a:ext cx="3661064" cy="2755323"/>
        </a:xfrm>
        <a:prstGeom prst="rect">
          <a:avLst/>
        </a:prstGeom>
      </xdr:spPr>
    </xdr:pic>
    <xdr:clientData/>
  </xdr:twoCellAnchor>
  <xdr:twoCellAnchor editAs="oneCell">
    <xdr:from>
      <xdr:col>2</xdr:col>
      <xdr:colOff>119063</xdr:colOff>
      <xdr:row>20</xdr:row>
      <xdr:rowOff>166687</xdr:rowOff>
    </xdr:from>
    <xdr:to>
      <xdr:col>2</xdr:col>
      <xdr:colOff>3776663</xdr:colOff>
      <xdr:row>22</xdr:row>
      <xdr:rowOff>909637</xdr:rowOff>
    </xdr:to>
    <xdr:pic>
      <xdr:nvPicPr>
        <xdr:cNvPr id="78" name="Picture 77">
          <a:extLst>
            <a:ext uri="{FF2B5EF4-FFF2-40B4-BE49-F238E27FC236}">
              <a16:creationId xmlns:a16="http://schemas.microsoft.com/office/drawing/2014/main" id="{7A8B4DC8-0288-4F29-9836-94603E61213D}"/>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3619501" y="19764375"/>
          <a:ext cx="3657600" cy="2743200"/>
        </a:xfrm>
        <a:prstGeom prst="rect">
          <a:avLst/>
        </a:prstGeom>
      </xdr:spPr>
    </xdr:pic>
    <xdr:clientData/>
  </xdr:twoCellAnchor>
  <xdr:twoCellAnchor editAs="oneCell">
    <xdr:from>
      <xdr:col>5</xdr:col>
      <xdr:colOff>71438</xdr:colOff>
      <xdr:row>20</xdr:row>
      <xdr:rowOff>166687</xdr:rowOff>
    </xdr:from>
    <xdr:to>
      <xdr:col>5</xdr:col>
      <xdr:colOff>3729038</xdr:colOff>
      <xdr:row>22</xdr:row>
      <xdr:rowOff>909637</xdr:rowOff>
    </xdr:to>
    <xdr:pic>
      <xdr:nvPicPr>
        <xdr:cNvPr id="80" name="Picture 79">
          <a:extLst>
            <a:ext uri="{FF2B5EF4-FFF2-40B4-BE49-F238E27FC236}">
              <a16:creationId xmlns:a16="http://schemas.microsoft.com/office/drawing/2014/main" id="{6BD21BC6-383F-4FE6-BF0B-B88D33A52DD5}"/>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1596688" y="19764375"/>
          <a:ext cx="3657600" cy="2743200"/>
        </a:xfrm>
        <a:prstGeom prst="rect">
          <a:avLst/>
        </a:prstGeom>
      </xdr:spPr>
    </xdr:pic>
    <xdr:clientData/>
  </xdr:twoCellAnchor>
  <xdr:twoCellAnchor editAs="oneCell">
    <xdr:from>
      <xdr:col>8</xdr:col>
      <xdr:colOff>71437</xdr:colOff>
      <xdr:row>20</xdr:row>
      <xdr:rowOff>166688</xdr:rowOff>
    </xdr:from>
    <xdr:to>
      <xdr:col>8</xdr:col>
      <xdr:colOff>3729037</xdr:colOff>
      <xdr:row>22</xdr:row>
      <xdr:rowOff>909638</xdr:rowOff>
    </xdr:to>
    <xdr:pic>
      <xdr:nvPicPr>
        <xdr:cNvPr id="82" name="Picture 81">
          <a:extLst>
            <a:ext uri="{FF2B5EF4-FFF2-40B4-BE49-F238E27FC236}">
              <a16:creationId xmlns:a16="http://schemas.microsoft.com/office/drawing/2014/main" id="{2B44F53C-78AE-4F02-A8F7-454C7C4DCB8C}"/>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9478625" y="19764376"/>
          <a:ext cx="3657600" cy="2743200"/>
        </a:xfrm>
        <a:prstGeom prst="rect">
          <a:avLst/>
        </a:prstGeom>
      </xdr:spPr>
    </xdr:pic>
    <xdr:clientData/>
  </xdr:twoCellAnchor>
  <xdr:twoCellAnchor editAs="oneCell">
    <xdr:from>
      <xdr:col>2</xdr:col>
      <xdr:colOff>119062</xdr:colOff>
      <xdr:row>23</xdr:row>
      <xdr:rowOff>166687</xdr:rowOff>
    </xdr:from>
    <xdr:to>
      <xdr:col>2</xdr:col>
      <xdr:colOff>3776662</xdr:colOff>
      <xdr:row>25</xdr:row>
      <xdr:rowOff>909637</xdr:rowOff>
    </xdr:to>
    <xdr:pic>
      <xdr:nvPicPr>
        <xdr:cNvPr id="84" name="Picture 83">
          <a:extLst>
            <a:ext uri="{FF2B5EF4-FFF2-40B4-BE49-F238E27FC236}">
              <a16:creationId xmlns:a16="http://schemas.microsoft.com/office/drawing/2014/main" id="{F34C6AC0-DE58-4D22-9FA9-19163E8896F6}"/>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3619500" y="22836187"/>
          <a:ext cx="3657600" cy="2743200"/>
        </a:xfrm>
        <a:prstGeom prst="rect">
          <a:avLst/>
        </a:prstGeom>
      </xdr:spPr>
    </xdr:pic>
    <xdr:clientData/>
  </xdr:twoCellAnchor>
  <xdr:twoCellAnchor editAs="oneCell">
    <xdr:from>
      <xdr:col>4</xdr:col>
      <xdr:colOff>280148</xdr:colOff>
      <xdr:row>21</xdr:row>
      <xdr:rowOff>911936</xdr:rowOff>
    </xdr:from>
    <xdr:to>
      <xdr:col>5</xdr:col>
      <xdr:colOff>3752850</xdr:colOff>
      <xdr:row>25</xdr:row>
      <xdr:rowOff>933450</xdr:rowOff>
    </xdr:to>
    <xdr:pic>
      <xdr:nvPicPr>
        <xdr:cNvPr id="86" name="Picture 85">
          <a:extLst>
            <a:ext uri="{FF2B5EF4-FFF2-40B4-BE49-F238E27FC236}">
              <a16:creationId xmlns:a16="http://schemas.microsoft.com/office/drawing/2014/main" id="{8EE502F6-F22C-42C0-8004-ADB7C8A11903}"/>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760324" y="18314671"/>
          <a:ext cx="5523379" cy="4134073"/>
        </a:xfrm>
        <a:prstGeom prst="rect">
          <a:avLst/>
        </a:prstGeom>
      </xdr:spPr>
    </xdr:pic>
    <xdr:clientData/>
  </xdr:twoCellAnchor>
  <xdr:twoCellAnchor editAs="oneCell">
    <xdr:from>
      <xdr:col>8</xdr:col>
      <xdr:colOff>119063</xdr:colOff>
      <xdr:row>23</xdr:row>
      <xdr:rowOff>190500</xdr:rowOff>
    </xdr:from>
    <xdr:to>
      <xdr:col>8</xdr:col>
      <xdr:colOff>3776663</xdr:colOff>
      <xdr:row>25</xdr:row>
      <xdr:rowOff>933450</xdr:rowOff>
    </xdr:to>
    <xdr:pic>
      <xdr:nvPicPr>
        <xdr:cNvPr id="88" name="Picture 87">
          <a:extLst>
            <a:ext uri="{FF2B5EF4-FFF2-40B4-BE49-F238E27FC236}">
              <a16:creationId xmlns:a16="http://schemas.microsoft.com/office/drawing/2014/main" id="{3FB4A2AA-45C6-4FED-8D40-8E6355C1168B}"/>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19526251" y="22860000"/>
          <a:ext cx="3657600" cy="2743200"/>
        </a:xfrm>
        <a:prstGeom prst="rect">
          <a:avLst/>
        </a:prstGeom>
      </xdr:spPr>
    </xdr:pic>
    <xdr:clientData/>
  </xdr:twoCellAnchor>
  <xdr:twoCellAnchor editAs="oneCell">
    <xdr:from>
      <xdr:col>11</xdr:col>
      <xdr:colOff>71437</xdr:colOff>
      <xdr:row>23</xdr:row>
      <xdr:rowOff>190500</xdr:rowOff>
    </xdr:from>
    <xdr:to>
      <xdr:col>11</xdr:col>
      <xdr:colOff>3729037</xdr:colOff>
      <xdr:row>25</xdr:row>
      <xdr:rowOff>933450</xdr:rowOff>
    </xdr:to>
    <xdr:pic>
      <xdr:nvPicPr>
        <xdr:cNvPr id="90" name="Picture 89">
          <a:extLst>
            <a:ext uri="{FF2B5EF4-FFF2-40B4-BE49-F238E27FC236}">
              <a16:creationId xmlns:a16="http://schemas.microsoft.com/office/drawing/2014/main" id="{0CC6965C-9F74-4037-914D-E9422E4509E7}"/>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27432000" y="22860000"/>
          <a:ext cx="3657600" cy="27432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60</xdr:col>
      <xdr:colOff>259773</xdr:colOff>
      <xdr:row>2</xdr:row>
      <xdr:rowOff>181985</xdr:rowOff>
    </xdr:from>
    <xdr:to>
      <xdr:col>86</xdr:col>
      <xdr:colOff>554545</xdr:colOff>
      <xdr:row>35</xdr:row>
      <xdr:rowOff>34637</xdr:rowOff>
    </xdr:to>
    <xdr:graphicFrame macro="">
      <xdr:nvGraphicFramePr>
        <xdr:cNvPr id="2" name="Chart 1">
          <a:extLst>
            <a:ext uri="{FF2B5EF4-FFF2-40B4-BE49-F238E27FC236}">
              <a16:creationId xmlns:a16="http://schemas.microsoft.com/office/drawing/2014/main" id="{83BB68DF-F49E-46AE-980F-0336B72FB9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60</xdr:col>
      <xdr:colOff>357188</xdr:colOff>
      <xdr:row>36</xdr:row>
      <xdr:rowOff>47623</xdr:rowOff>
    </xdr:from>
    <xdr:to>
      <xdr:col>89</xdr:col>
      <xdr:colOff>166687</xdr:colOff>
      <xdr:row>96</xdr:row>
      <xdr:rowOff>71436</xdr:rowOff>
    </xdr:to>
    <xdr:sp macro="" textlink="">
      <xdr:nvSpPr>
        <xdr:cNvPr id="3" name="TextBox 2">
          <a:extLst>
            <a:ext uri="{FF2B5EF4-FFF2-40B4-BE49-F238E27FC236}">
              <a16:creationId xmlns:a16="http://schemas.microsoft.com/office/drawing/2014/main" id="{DBD04437-F84F-401F-A962-F11BDC7DB702}"/>
            </a:ext>
          </a:extLst>
        </xdr:cNvPr>
        <xdr:cNvSpPr txBox="1"/>
      </xdr:nvSpPr>
      <xdr:spPr>
        <a:xfrm>
          <a:off x="44381738" y="11229973"/>
          <a:ext cx="17487899" cy="114538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b="1" baseline="0"/>
            <a:t>Báo cáo tình trạng kiểm xuất và thống kê dữ liệu máy kiểm xuất của thiết bị ngoại quan ĐCĐ RS656 (2023/03/17)</a:t>
          </a:r>
        </a:p>
        <a:p>
          <a:r>
            <a:rPr lang="en-US" sz="2400" b="1" baseline="0"/>
            <a:t>1.Bối cảnh:</a:t>
          </a:r>
        </a:p>
        <a:p>
          <a:r>
            <a:rPr lang="en-US" sz="2400" baseline="0"/>
            <a:t>đưa vào AI để kiểm xuất phế phẩm ngoại quan hàn chì đế chổi. Tuy nhiên hiện trạng theo dữ liệu ghi chép thì tỉ lệ kiểm nhầm cao.</a:t>
          </a:r>
        </a:p>
        <a:p>
          <a:r>
            <a:rPr lang="en-US" sz="2400" b="1" baseline="0"/>
            <a:t>2.Điểm vấn đề:</a:t>
          </a:r>
        </a:p>
        <a:p>
          <a:r>
            <a:rPr lang="en-US" sz="2400" baseline="0"/>
            <a:t>Khi nhân viên AI xác nhận lại hình ảnh và thống kê dữ liệu thì thấy tỉ lệ kiểm nhầm thấp hơn so với thực tế ghi chép. Do vậy nhận thấy có sự không phù hợp dữ liệu thống kê của hiện trường và tình trạng máy kiểm</a:t>
          </a:r>
        </a:p>
        <a:p>
          <a:r>
            <a:rPr lang="en-US" sz="2400" b="1" baseline="0"/>
            <a:t>3.Nội dung xác nhận</a:t>
          </a:r>
        </a:p>
        <a:p>
          <a:r>
            <a:rPr lang="en-US" sz="2400" baseline="0"/>
            <a:t>Đã thảo luận cùng hiện trường thực thi tái xác nhận hiện trạng phế phẩm đối với tất cả các phế phẩm do máy kiểm xuất.</a:t>
          </a:r>
        </a:p>
        <a:p>
          <a:r>
            <a:rPr lang="en-US" sz="2400" b="1" baseline="0"/>
            <a:t>4. Kết quả xác nhận</a:t>
          </a:r>
        </a:p>
        <a:p>
          <a:r>
            <a:rPr lang="en-US" sz="2400" baseline="0"/>
            <a:t>Tỉ lệ kiểm xuất nhầm &lt;1% --&gt; có sự chênh lệch so với hiện trạng cùa hiện trường kiểm xuất hằng ngày tại máy</a:t>
          </a:r>
        </a:p>
        <a:p>
          <a:r>
            <a:rPr lang="en-US" sz="2400" b="1" baseline="0"/>
            <a:t>5. Thực tích kết quả </a:t>
          </a:r>
        </a:p>
        <a:p>
          <a:r>
            <a:rPr lang="en-US" sz="2400" b="1" baseline="0"/>
            <a:t>Tham khảo dữ liệu biểu đồ so sánh</a:t>
          </a:r>
        </a:p>
        <a:p>
          <a:r>
            <a:rPr lang="en-US" sz="2400" b="1" baseline="0"/>
            <a:t>6.Điểm khác biệt ,và lí do có sự chênh lệch</a:t>
          </a:r>
        </a:p>
        <a:p>
          <a:r>
            <a:rPr lang="en-US" sz="2400" b="0" baseline="0"/>
            <a:t>6.1 Hiện trạng line sản xuất:</a:t>
          </a:r>
        </a:p>
        <a:p>
          <a:r>
            <a:rPr lang="en-US" sz="2400" b="1" baseline="0"/>
            <a:t>    6.1.1 Kiểm tra ngoại quan bằng kính lúp.</a:t>
          </a:r>
        </a:p>
        <a:p>
          <a:r>
            <a:rPr lang="en-US" sz="2400" b="1" baseline="0"/>
            <a:t>    6.1.2 Nhiều đội trưởng , nhân viên ngoại quan khác nhau --&gt; có sự nhận định khác nhau</a:t>
          </a:r>
        </a:p>
        <a:p>
          <a:r>
            <a:rPr lang="en-US" sz="2400" b="1" baseline="0"/>
            <a:t>    6.1.3 Tốc độ ngoại quan nhanh sơn so với khi xác nhận lại cùng CCSX</a:t>
          </a:r>
        </a:p>
        <a:p>
          <a:r>
            <a:rPr lang="en-US" sz="2400" b="0" baseline="0"/>
            <a:t>6.2 Hiện trạng khi xác nhận offline cùng CCSX</a:t>
          </a:r>
        </a:p>
        <a:p>
          <a:r>
            <a:rPr lang="en-US" sz="2400" b="1" baseline="0"/>
            <a:t>    6.2.1 Kiểm tra ngoại quan bằng kính hiển vi.</a:t>
          </a:r>
        </a:p>
        <a:p>
          <a:r>
            <a:rPr lang="en-US" sz="2400" b="1" baseline="0"/>
            <a:t>    6.2.2 thời gian thao tác chậm --&gt; xem kĩ phế phẩm</a:t>
          </a:r>
        </a:p>
        <a:p>
          <a:r>
            <a:rPr lang="en-US" sz="2400" b="1" baseline="0"/>
            <a:t>7. Điểm phản tĩnh và nội dung yêu câu bộ môn liên quan.</a:t>
          </a:r>
        </a:p>
        <a:p>
          <a:r>
            <a:rPr lang="en-US" sz="2400" b="1" baseline="0"/>
            <a:t>  7.1 Nhận thấy</a:t>
          </a:r>
          <a:br>
            <a:rPr lang="en-US" sz="2400" b="0" baseline="0"/>
          </a:br>
          <a:r>
            <a:rPr lang="en-US" sz="2400" b="0" baseline="0"/>
            <a:t>Không có sự chênh lệch lớn về nhận định phế phẩm do máy kiểm xuất giữa nhân viên , đội trưởng hiện trường và nhân viên xử lí AI</a:t>
          </a:r>
        </a:p>
        <a:p>
          <a:r>
            <a:rPr lang="en-US" sz="2400" b="0" baseline="0"/>
            <a:t>Tuy nhiên Có sự chênh lệc kết quả nhận định phế phẩm do máy kiểm xuất giữa xác nhận online và xác nhận offline</a:t>
          </a:r>
        </a:p>
        <a:p>
          <a:r>
            <a:rPr lang="en-US" sz="2400" b="0" baseline="0"/>
            <a:t>--&gt; 7.1.1  Khả năng khi tái xác nhận online đã bỏ sót phế phẩm? --&gt; phán định nhầm cao</a:t>
          </a:r>
        </a:p>
        <a:p>
          <a:r>
            <a:rPr lang="en-US" sz="2400" b="0" baseline="0"/>
            <a:t>--&gt; 7.1.2   Nhận định quy cách phế phẩm của nhân viên ngoại nới lỏng hơn </a:t>
          </a:r>
        </a:p>
        <a:p>
          <a:r>
            <a:rPr lang="en-US" sz="2400" b="1" baseline="0"/>
            <a:t>7.2 Nội dung cầu:</a:t>
          </a:r>
        </a:p>
        <a:p>
          <a:r>
            <a:rPr lang="en-US" sz="2400" b="0" baseline="0"/>
            <a:t>       7.2.1 KTCT kiểm thảo lại phương pháp ngoại quan phù hợp với hiện trạng phế phẩm phát sinh</a:t>
          </a:r>
        </a:p>
        <a:p>
          <a:r>
            <a:rPr lang="en-US" sz="2400" b="0" baseline="0"/>
            <a:t>       7.2.2  TP1 Xác nhận và đối sách giảm phế phẩm công đoạn</a:t>
          </a:r>
        </a:p>
        <a:p>
          <a:endParaRPr lang="en-US" sz="2400" baseline="0"/>
        </a:p>
        <a:p>
          <a:endParaRPr lang="en-US" sz="2400" baseline="0"/>
        </a:p>
      </xdr:txBody>
    </xdr:sp>
    <xdr:clientData/>
  </xdr:twoCellAnchor>
  <xdr:twoCellAnchor>
    <xdr:from>
      <xdr:col>0</xdr:col>
      <xdr:colOff>1</xdr:colOff>
      <xdr:row>25</xdr:row>
      <xdr:rowOff>124259</xdr:rowOff>
    </xdr:from>
    <xdr:to>
      <xdr:col>10</xdr:col>
      <xdr:colOff>76200</xdr:colOff>
      <xdr:row>64</xdr:row>
      <xdr:rowOff>90920</xdr:rowOff>
    </xdr:to>
    <xdr:graphicFrame macro="">
      <xdr:nvGraphicFramePr>
        <xdr:cNvPr id="4" name="Chart 3">
          <a:extLst>
            <a:ext uri="{FF2B5EF4-FFF2-40B4-BE49-F238E27FC236}">
              <a16:creationId xmlns:a16="http://schemas.microsoft.com/office/drawing/2014/main" id="{5F7B22D0-D4A5-4487-AF08-3568FDDB79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61</xdr:col>
      <xdr:colOff>342901</xdr:colOff>
      <xdr:row>56</xdr:row>
      <xdr:rowOff>78579</xdr:rowOff>
    </xdr:from>
    <xdr:to>
      <xdr:col>93</xdr:col>
      <xdr:colOff>190501</xdr:colOff>
      <xdr:row>123</xdr:row>
      <xdr:rowOff>76200</xdr:rowOff>
    </xdr:to>
    <xdr:graphicFrame macro="">
      <xdr:nvGraphicFramePr>
        <xdr:cNvPr id="5" name="Chart 4">
          <a:extLst>
            <a:ext uri="{FF2B5EF4-FFF2-40B4-BE49-F238E27FC236}">
              <a16:creationId xmlns:a16="http://schemas.microsoft.com/office/drawing/2014/main" id="{EAD08931-4890-4D9C-9778-AF4BDFCE5C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604834</xdr:colOff>
      <xdr:row>25</xdr:row>
      <xdr:rowOff>141577</xdr:rowOff>
    </xdr:from>
    <xdr:to>
      <xdr:col>21</xdr:col>
      <xdr:colOff>242884</xdr:colOff>
      <xdr:row>64</xdr:row>
      <xdr:rowOff>108238</xdr:rowOff>
    </xdr:to>
    <xdr:graphicFrame macro="">
      <xdr:nvGraphicFramePr>
        <xdr:cNvPr id="9" name="Chart 8">
          <a:extLst>
            <a:ext uri="{FF2B5EF4-FFF2-40B4-BE49-F238E27FC236}">
              <a16:creationId xmlns:a16="http://schemas.microsoft.com/office/drawing/2014/main" id="{02E13707-2A2B-4E04-AE49-A6D5F055C8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361950</xdr:colOff>
      <xdr:row>25</xdr:row>
      <xdr:rowOff>170151</xdr:rowOff>
    </xdr:from>
    <xdr:to>
      <xdr:col>32</xdr:col>
      <xdr:colOff>38100</xdr:colOff>
      <xdr:row>64</xdr:row>
      <xdr:rowOff>136812</xdr:rowOff>
    </xdr:to>
    <xdr:graphicFrame macro="">
      <xdr:nvGraphicFramePr>
        <xdr:cNvPr id="10" name="Chart 9">
          <a:extLst>
            <a:ext uri="{FF2B5EF4-FFF2-40B4-BE49-F238E27FC236}">
              <a16:creationId xmlns:a16="http://schemas.microsoft.com/office/drawing/2014/main" id="{8225B844-681C-484F-98B6-6A4804D5DE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0</xdr:colOff>
      <xdr:row>67</xdr:row>
      <xdr:rowOff>27278</xdr:rowOff>
    </xdr:from>
    <xdr:to>
      <xdr:col>10</xdr:col>
      <xdr:colOff>90487</xdr:colOff>
      <xdr:row>105</xdr:row>
      <xdr:rowOff>184439</xdr:rowOff>
    </xdr:to>
    <xdr:graphicFrame macro="">
      <xdr:nvGraphicFramePr>
        <xdr:cNvPr id="11" name="Chart 10">
          <a:extLst>
            <a:ext uri="{FF2B5EF4-FFF2-40B4-BE49-F238E27FC236}">
              <a16:creationId xmlns:a16="http://schemas.microsoft.com/office/drawing/2014/main" id="{D781E6E7-05E6-4BB2-A7D6-E3286E7470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652463</xdr:colOff>
      <xdr:row>67</xdr:row>
      <xdr:rowOff>27277</xdr:rowOff>
    </xdr:from>
    <xdr:to>
      <xdr:col>21</xdr:col>
      <xdr:colOff>266700</xdr:colOff>
      <xdr:row>105</xdr:row>
      <xdr:rowOff>184438</xdr:rowOff>
    </xdr:to>
    <xdr:graphicFrame macro="">
      <xdr:nvGraphicFramePr>
        <xdr:cNvPr id="12" name="Chart 11">
          <a:extLst>
            <a:ext uri="{FF2B5EF4-FFF2-40B4-BE49-F238E27FC236}">
              <a16:creationId xmlns:a16="http://schemas.microsoft.com/office/drawing/2014/main" id="{D7C25809-DC13-4742-B984-E0F025DE75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21</xdr:col>
      <xdr:colOff>533398</xdr:colOff>
      <xdr:row>67</xdr:row>
      <xdr:rowOff>51090</xdr:rowOff>
    </xdr:from>
    <xdr:to>
      <xdr:col>32</xdr:col>
      <xdr:colOff>147635</xdr:colOff>
      <xdr:row>106</xdr:row>
      <xdr:rowOff>17751</xdr:rowOff>
    </xdr:to>
    <xdr:graphicFrame macro="">
      <xdr:nvGraphicFramePr>
        <xdr:cNvPr id="13" name="Chart 12">
          <a:extLst>
            <a:ext uri="{FF2B5EF4-FFF2-40B4-BE49-F238E27FC236}">
              <a16:creationId xmlns:a16="http://schemas.microsoft.com/office/drawing/2014/main" id="{DFDA2DDC-1EEE-44E0-B600-8AFFDC6091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0</xdr:colOff>
      <xdr:row>107</xdr:row>
      <xdr:rowOff>141578</xdr:rowOff>
    </xdr:from>
    <xdr:to>
      <xdr:col>10</xdr:col>
      <xdr:colOff>90487</xdr:colOff>
      <xdr:row>146</xdr:row>
      <xdr:rowOff>108239</xdr:rowOff>
    </xdr:to>
    <xdr:graphicFrame macro="">
      <xdr:nvGraphicFramePr>
        <xdr:cNvPr id="14" name="Chart 13">
          <a:extLst>
            <a:ext uri="{FF2B5EF4-FFF2-40B4-BE49-F238E27FC236}">
              <a16:creationId xmlns:a16="http://schemas.microsoft.com/office/drawing/2014/main" id="{EB591774-CA28-456E-AC91-93684879037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10</xdr:col>
      <xdr:colOff>671510</xdr:colOff>
      <xdr:row>107</xdr:row>
      <xdr:rowOff>179678</xdr:rowOff>
    </xdr:from>
    <xdr:to>
      <xdr:col>21</xdr:col>
      <xdr:colOff>285747</xdr:colOff>
      <xdr:row>146</xdr:row>
      <xdr:rowOff>146339</xdr:rowOff>
    </xdr:to>
    <xdr:graphicFrame macro="">
      <xdr:nvGraphicFramePr>
        <xdr:cNvPr id="15" name="Chart 14">
          <a:extLst>
            <a:ext uri="{FF2B5EF4-FFF2-40B4-BE49-F238E27FC236}">
              <a16:creationId xmlns:a16="http://schemas.microsoft.com/office/drawing/2014/main" id="{06C3F0A1-6E03-4D7C-A895-00DABB04D82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21</xdr:col>
      <xdr:colOff>528638</xdr:colOff>
      <xdr:row>107</xdr:row>
      <xdr:rowOff>189203</xdr:rowOff>
    </xdr:from>
    <xdr:to>
      <xdr:col>32</xdr:col>
      <xdr:colOff>142875</xdr:colOff>
      <xdr:row>146</xdr:row>
      <xdr:rowOff>155864</xdr:rowOff>
    </xdr:to>
    <xdr:graphicFrame macro="">
      <xdr:nvGraphicFramePr>
        <xdr:cNvPr id="16" name="Chart 15">
          <a:extLst>
            <a:ext uri="{FF2B5EF4-FFF2-40B4-BE49-F238E27FC236}">
              <a16:creationId xmlns:a16="http://schemas.microsoft.com/office/drawing/2014/main" id="{AFB4FA1D-B9B4-4CCA-BE6D-268DA4B1CDD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wsDr>
</file>

<file path=xl/drawings/drawing7.xml><?xml version="1.0" encoding="utf-8"?>
<c:userShapes xmlns:c="http://schemas.openxmlformats.org/drawingml/2006/chart">
  <cdr:relSizeAnchor xmlns:cdr="http://schemas.openxmlformats.org/drawingml/2006/chartDrawing">
    <cdr:from>
      <cdr:x>0.07012</cdr:x>
      <cdr:y>0.85058</cdr:y>
    </cdr:from>
    <cdr:to>
      <cdr:x>0.96184</cdr:x>
      <cdr:y>0.85118</cdr:y>
    </cdr:to>
    <cdr:cxnSp macro="">
      <cdr:nvCxnSpPr>
        <cdr:cNvPr id="3" name="Straight Connector 2">
          <a:extLst xmlns:a="http://schemas.openxmlformats.org/drawingml/2006/main">
            <a:ext uri="{FF2B5EF4-FFF2-40B4-BE49-F238E27FC236}">
              <a16:creationId xmlns:a16="http://schemas.microsoft.com/office/drawing/2014/main" id="{A70F6098-6469-4F08-8F08-C311B86FB366}"/>
            </a:ext>
          </a:extLst>
        </cdr:cNvPr>
        <cdr:cNvCxnSpPr/>
      </cdr:nvCxnSpPr>
      <cdr:spPr>
        <a:xfrm xmlns:a="http://schemas.openxmlformats.org/drawingml/2006/main">
          <a:off x="1125681" y="8182697"/>
          <a:ext cx="14316044" cy="5722"/>
        </a:xfrm>
        <a:prstGeom xmlns:a="http://schemas.openxmlformats.org/drawingml/2006/main" prst="line">
          <a:avLst/>
        </a:prstGeom>
        <a:ln xmlns:a="http://schemas.openxmlformats.org/drawingml/2006/main" w="28575">
          <a:solidFill>
            <a:schemeClr val="accent2"/>
          </a:solidFill>
          <a:prstDash val="sysDash"/>
        </a:ln>
      </cdr:spPr>
      <cdr:style>
        <a:lnRef xmlns:a="http://schemas.openxmlformats.org/drawingml/2006/main" idx="1">
          <a:schemeClr val="accent1"/>
        </a:lnRef>
        <a:fillRef xmlns:a="http://schemas.openxmlformats.org/drawingml/2006/main" idx="0">
          <a:schemeClr val="accent1"/>
        </a:fillRef>
        <a:effectRef xmlns:a="http://schemas.openxmlformats.org/drawingml/2006/main" idx="0">
          <a:schemeClr val="accent1"/>
        </a:effectRef>
        <a:fontRef xmlns:a="http://schemas.openxmlformats.org/drawingml/2006/main" idx="minor">
          <a:schemeClr val="tx1"/>
        </a:fontRef>
      </cdr:style>
    </cdr:cxnSp>
  </cdr:relSizeAnchor>
  <cdr:relSizeAnchor xmlns:cdr="http://schemas.openxmlformats.org/drawingml/2006/chartDrawing">
    <cdr:from>
      <cdr:x>0.14209</cdr:x>
      <cdr:y>0.06219</cdr:y>
    </cdr:from>
    <cdr:to>
      <cdr:x>0.54205</cdr:x>
      <cdr:y>0.13642</cdr:y>
    </cdr:to>
    <cdr:sp macro="" textlink="">
      <cdr:nvSpPr>
        <cdr:cNvPr id="7" name="TextBox 6">
          <a:extLst xmlns:a="http://schemas.openxmlformats.org/drawingml/2006/main">
            <a:ext uri="{FF2B5EF4-FFF2-40B4-BE49-F238E27FC236}">
              <a16:creationId xmlns:a16="http://schemas.microsoft.com/office/drawing/2014/main" id="{B73E3D97-070E-4B2C-8553-DCEF00CE9F7B}"/>
            </a:ext>
          </a:extLst>
        </cdr:cNvPr>
        <cdr:cNvSpPr txBox="1"/>
      </cdr:nvSpPr>
      <cdr:spPr>
        <a:xfrm xmlns:a="http://schemas.openxmlformats.org/drawingml/2006/main">
          <a:off x="2204357" y="467446"/>
          <a:ext cx="6204857" cy="557893"/>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endParaRPr lang="en-US" sz="1100"/>
        </a:p>
      </cdr:txBody>
    </cdr:sp>
  </cdr:relSizeAnchor>
  <cdr:relSizeAnchor xmlns:cdr="http://schemas.openxmlformats.org/drawingml/2006/chartDrawing">
    <cdr:from>
      <cdr:x>0.07368</cdr:x>
      <cdr:y>0.07487</cdr:y>
    </cdr:from>
    <cdr:to>
      <cdr:x>0.63239</cdr:x>
      <cdr:y>0.15453</cdr:y>
    </cdr:to>
    <cdr:sp macro="" textlink="">
      <cdr:nvSpPr>
        <cdr:cNvPr id="8" name="TextBox 7">
          <a:extLst xmlns:a="http://schemas.openxmlformats.org/drawingml/2006/main">
            <a:ext uri="{FF2B5EF4-FFF2-40B4-BE49-F238E27FC236}">
              <a16:creationId xmlns:a16="http://schemas.microsoft.com/office/drawing/2014/main" id="{4E2053A7-F836-4E5A-B355-69D081E59DD2}"/>
            </a:ext>
          </a:extLst>
        </cdr:cNvPr>
        <cdr:cNvSpPr txBox="1"/>
      </cdr:nvSpPr>
      <cdr:spPr>
        <a:xfrm xmlns:a="http://schemas.openxmlformats.org/drawingml/2006/main">
          <a:off x="1143000" y="562696"/>
          <a:ext cx="8667750" cy="598714"/>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a:t>TÌNH</a:t>
          </a:r>
          <a:r>
            <a:rPr lang="en-US" sz="2400" baseline="0"/>
            <a:t> TRẠNG KIỂM NHẦM PHẾ PHẨM HIỆN TRƯỜNG GHI CHÉP</a:t>
          </a:r>
          <a:endParaRPr lang="en-US" sz="2400"/>
        </a:p>
      </cdr:txBody>
    </cdr:sp>
  </cdr:relSizeAnchor>
  <cdr:relSizeAnchor xmlns:cdr="http://schemas.openxmlformats.org/drawingml/2006/chartDrawing">
    <cdr:from>
      <cdr:x>0.61934</cdr:x>
      <cdr:y>0.07306</cdr:y>
    </cdr:from>
    <cdr:to>
      <cdr:x>0.99551</cdr:x>
      <cdr:y>0.24143</cdr:y>
    </cdr:to>
    <cdr:sp macro="" textlink="">
      <cdr:nvSpPr>
        <cdr:cNvPr id="9" name="TextBox 8">
          <a:extLst xmlns:a="http://schemas.openxmlformats.org/drawingml/2006/main">
            <a:ext uri="{FF2B5EF4-FFF2-40B4-BE49-F238E27FC236}">
              <a16:creationId xmlns:a16="http://schemas.microsoft.com/office/drawing/2014/main" id="{E1A710B4-4D0E-426B-901A-8AD4DBD497B3}"/>
            </a:ext>
          </a:extLst>
        </cdr:cNvPr>
        <cdr:cNvSpPr txBox="1"/>
      </cdr:nvSpPr>
      <cdr:spPr>
        <a:xfrm xmlns:a="http://schemas.openxmlformats.org/drawingml/2006/main">
          <a:off x="9608244" y="549089"/>
          <a:ext cx="5835864" cy="1265464"/>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400"/>
            <a:t>TÌNH</a:t>
          </a:r>
          <a:r>
            <a:rPr lang="en-US" sz="2400" baseline="0"/>
            <a:t> TRẠNG KIỂM NHẦM PHẾ PHẨM </a:t>
          </a:r>
        </a:p>
        <a:p xmlns:a="http://schemas.openxmlformats.org/drawingml/2006/main">
          <a:r>
            <a:rPr lang="en-US" sz="2400" baseline="0"/>
            <a:t>HIỆN TRƯỜNG VÀ P.CCSX CÙNG XÁC NHẬN</a:t>
          </a:r>
          <a:endParaRPr lang="en-US" sz="2400"/>
        </a:p>
      </cdr:txBody>
    </cdr:sp>
  </cdr:relSizeAnchor>
  <cdr:relSizeAnchor xmlns:cdr="http://schemas.openxmlformats.org/drawingml/2006/chartDrawing">
    <cdr:from>
      <cdr:x>0.44469</cdr:x>
      <cdr:y>0.13461</cdr:y>
    </cdr:from>
    <cdr:to>
      <cdr:x>0.55959</cdr:x>
      <cdr:y>0.19255</cdr:y>
    </cdr:to>
    <cdr:sp macro="" textlink="">
      <cdr:nvSpPr>
        <cdr:cNvPr id="10" name="Arrow: Right 9">
          <a:extLst xmlns:a="http://schemas.openxmlformats.org/drawingml/2006/main">
            <a:ext uri="{FF2B5EF4-FFF2-40B4-BE49-F238E27FC236}">
              <a16:creationId xmlns:a16="http://schemas.microsoft.com/office/drawing/2014/main" id="{7D9A0C9F-C9C7-44CA-9540-33BD5A573A28}"/>
            </a:ext>
          </a:extLst>
        </cdr:cNvPr>
        <cdr:cNvSpPr/>
      </cdr:nvSpPr>
      <cdr:spPr>
        <a:xfrm xmlns:a="http://schemas.openxmlformats.org/drawingml/2006/main">
          <a:off x="6898821" y="1011731"/>
          <a:ext cx="1782536" cy="435429"/>
        </a:xfrm>
        <a:prstGeom xmlns:a="http://schemas.openxmlformats.org/drawingml/2006/main" prst="rightArrow">
          <a:avLst/>
        </a:prstGeom>
        <a:solidFill xmlns:a="http://schemas.openxmlformats.org/drawingml/2006/main">
          <a:srgbClr val="FFFF00"/>
        </a:solidFill>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dr:relSizeAnchor xmlns:cdr="http://schemas.openxmlformats.org/drawingml/2006/chartDrawing">
    <cdr:from>
      <cdr:x>0.69203</cdr:x>
      <cdr:y>0.18711</cdr:y>
    </cdr:from>
    <cdr:to>
      <cdr:x>0.80693</cdr:x>
      <cdr:y>0.24505</cdr:y>
    </cdr:to>
    <cdr:sp macro="" textlink="">
      <cdr:nvSpPr>
        <cdr:cNvPr id="11" name="Arrow: Right 10">
          <a:extLst xmlns:a="http://schemas.openxmlformats.org/drawingml/2006/main">
            <a:ext uri="{FF2B5EF4-FFF2-40B4-BE49-F238E27FC236}">
              <a16:creationId xmlns:a16="http://schemas.microsoft.com/office/drawing/2014/main" id="{33823DAA-C672-447C-BFB0-8DC2A9E9EC4D}"/>
            </a:ext>
          </a:extLst>
        </cdr:cNvPr>
        <cdr:cNvSpPr/>
      </cdr:nvSpPr>
      <cdr:spPr>
        <a:xfrm xmlns:a="http://schemas.openxmlformats.org/drawingml/2006/main">
          <a:off x="10736035" y="1406338"/>
          <a:ext cx="1782536" cy="435429"/>
        </a:xfrm>
        <a:prstGeom xmlns:a="http://schemas.openxmlformats.org/drawingml/2006/main" prst="rightArrow">
          <a:avLst/>
        </a:prstGeom>
        <a:solidFill xmlns:a="http://schemas.openxmlformats.org/drawingml/2006/main">
          <a:srgbClr val="FFFF00"/>
        </a:solidFill>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dr:relSizeAnchor xmlns:cdr="http://schemas.openxmlformats.org/drawingml/2006/chartDrawing">
    <cdr:from>
      <cdr:x>0.91087</cdr:x>
      <cdr:y>0.79361</cdr:y>
    </cdr:from>
    <cdr:to>
      <cdr:x>0.93894</cdr:x>
      <cdr:y>0.92034</cdr:y>
    </cdr:to>
    <cdr:sp macro="" textlink="">
      <cdr:nvSpPr>
        <cdr:cNvPr id="12" name="Arrow: Right 11">
          <a:extLst xmlns:a="http://schemas.openxmlformats.org/drawingml/2006/main">
            <a:ext uri="{FF2B5EF4-FFF2-40B4-BE49-F238E27FC236}">
              <a16:creationId xmlns:a16="http://schemas.microsoft.com/office/drawing/2014/main" id="{7413DDDE-E12B-469C-B73D-EDAC215F6396}"/>
            </a:ext>
          </a:extLst>
        </cdr:cNvPr>
        <cdr:cNvSpPr/>
      </cdr:nvSpPr>
      <cdr:spPr>
        <a:xfrm xmlns:a="http://schemas.openxmlformats.org/drawingml/2006/main" rot="5400000">
          <a:off x="13872483" y="6223268"/>
          <a:ext cx="952496" cy="435429"/>
        </a:xfrm>
        <a:prstGeom xmlns:a="http://schemas.openxmlformats.org/drawingml/2006/main" prst="rightArrow">
          <a:avLst>
            <a:gd name="adj1" fmla="val 81251"/>
            <a:gd name="adj2" fmla="val 50000"/>
          </a:avLst>
        </a:prstGeom>
        <a:solidFill xmlns:a="http://schemas.openxmlformats.org/drawingml/2006/main">
          <a:srgbClr val="FFFF00"/>
        </a:solidFill>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8.xml><?xml version="1.0" encoding="utf-8"?>
<c:userShapes xmlns:c="http://schemas.openxmlformats.org/drawingml/2006/chart">
  <cdr:relSizeAnchor xmlns:cdr="http://schemas.openxmlformats.org/drawingml/2006/chartDrawing">
    <cdr:from>
      <cdr:x>0.07619</cdr:x>
      <cdr:y>0.10356</cdr:y>
    </cdr:from>
    <cdr:to>
      <cdr:x>0.18824</cdr:x>
      <cdr:y>0.22672</cdr:y>
    </cdr:to>
    <cdr:sp macro="" textlink="">
      <cdr:nvSpPr>
        <cdr:cNvPr id="2" name="TextBox 1">
          <a:extLst xmlns:a="http://schemas.openxmlformats.org/drawingml/2006/main">
            <a:ext uri="{FF2B5EF4-FFF2-40B4-BE49-F238E27FC236}">
              <a16:creationId xmlns:a16="http://schemas.microsoft.com/office/drawing/2014/main" id="{10B91545-56AD-4E1A-AD86-9E9609D206E6}"/>
            </a:ext>
          </a:extLst>
        </cdr:cNvPr>
        <cdr:cNvSpPr txBox="1"/>
      </cdr:nvSpPr>
      <cdr:spPr>
        <a:xfrm xmlns:a="http://schemas.openxmlformats.org/drawingml/2006/main">
          <a:off x="1295399" y="1321595"/>
          <a:ext cx="1905000" cy="1571625"/>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2000"/>
            <a:t>pcs</a:t>
          </a:r>
        </a:p>
      </cdr:txBody>
    </cdr:sp>
  </cdr:relSizeAnchor>
</c:userShapes>
</file>

<file path=xl/drawings/drawing9.xml><?xml version="1.0" encoding="utf-8"?>
<xdr:wsDr xmlns:xdr="http://schemas.openxmlformats.org/drawingml/2006/spreadsheetDrawing" xmlns:a="http://schemas.openxmlformats.org/drawingml/2006/main">
  <xdr:twoCellAnchor>
    <xdr:from>
      <xdr:col>13</xdr:col>
      <xdr:colOff>557892</xdr:colOff>
      <xdr:row>82</xdr:row>
      <xdr:rowOff>190498</xdr:rowOff>
    </xdr:from>
    <xdr:to>
      <xdr:col>18</xdr:col>
      <xdr:colOff>81643</xdr:colOff>
      <xdr:row>105</xdr:row>
      <xdr:rowOff>122463</xdr:rowOff>
    </xdr:to>
    <xdr:sp macro="" textlink="">
      <xdr:nvSpPr>
        <xdr:cNvPr id="27" name="Rectangle 26">
          <a:extLst>
            <a:ext uri="{FF2B5EF4-FFF2-40B4-BE49-F238E27FC236}">
              <a16:creationId xmlns:a16="http://schemas.microsoft.com/office/drawing/2014/main" id="{753D8643-C7F9-4D34-AC8F-F43B0A95A21D}"/>
            </a:ext>
          </a:extLst>
        </xdr:cNvPr>
        <xdr:cNvSpPr/>
      </xdr:nvSpPr>
      <xdr:spPr>
        <a:xfrm>
          <a:off x="10994571" y="15770677"/>
          <a:ext cx="3537858" cy="4313465"/>
        </a:xfrm>
        <a:prstGeom prst="rect">
          <a:avLst/>
        </a:prstGeom>
        <a:solidFill>
          <a:schemeClr val="bg2"/>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258535</xdr:colOff>
      <xdr:row>45</xdr:row>
      <xdr:rowOff>68035</xdr:rowOff>
    </xdr:from>
    <xdr:to>
      <xdr:col>21</xdr:col>
      <xdr:colOff>435429</xdr:colOff>
      <xdr:row>79</xdr:row>
      <xdr:rowOff>0</xdr:rowOff>
    </xdr:to>
    <xdr:sp macro="" textlink="">
      <xdr:nvSpPr>
        <xdr:cNvPr id="25" name="Rectangle 24">
          <a:extLst>
            <a:ext uri="{FF2B5EF4-FFF2-40B4-BE49-F238E27FC236}">
              <a16:creationId xmlns:a16="http://schemas.microsoft.com/office/drawing/2014/main" id="{FAFD51AD-A37A-4A37-A569-C797B4CFA8A2}"/>
            </a:ext>
          </a:extLst>
        </xdr:cNvPr>
        <xdr:cNvSpPr/>
      </xdr:nvSpPr>
      <xdr:spPr>
        <a:xfrm>
          <a:off x="13906499" y="8599714"/>
          <a:ext cx="3388180" cy="6408965"/>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231322</xdr:colOff>
      <xdr:row>1</xdr:row>
      <xdr:rowOff>0</xdr:rowOff>
    </xdr:from>
    <xdr:to>
      <xdr:col>21</xdr:col>
      <xdr:colOff>231321</xdr:colOff>
      <xdr:row>44</xdr:row>
      <xdr:rowOff>136071</xdr:rowOff>
    </xdr:to>
    <xdr:sp macro="" textlink="">
      <xdr:nvSpPr>
        <xdr:cNvPr id="22" name="Rectangle 21">
          <a:extLst>
            <a:ext uri="{FF2B5EF4-FFF2-40B4-BE49-F238E27FC236}">
              <a16:creationId xmlns:a16="http://schemas.microsoft.com/office/drawing/2014/main" id="{9D7479F1-B4C5-4EE9-998D-3FD945EBFD01}"/>
            </a:ext>
          </a:extLst>
        </xdr:cNvPr>
        <xdr:cNvSpPr/>
      </xdr:nvSpPr>
      <xdr:spPr>
        <a:xfrm>
          <a:off x="13879286" y="149679"/>
          <a:ext cx="3211285" cy="8327571"/>
        </a:xfrm>
        <a:prstGeom prst="rect">
          <a:avLst/>
        </a:prstGeom>
        <a:solidFill>
          <a:schemeClr val="accent3">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485774</xdr:colOff>
      <xdr:row>54</xdr:row>
      <xdr:rowOff>20402</xdr:rowOff>
    </xdr:from>
    <xdr:to>
      <xdr:col>3</xdr:col>
      <xdr:colOff>666750</xdr:colOff>
      <xdr:row>59</xdr:row>
      <xdr:rowOff>172802</xdr:rowOff>
    </xdr:to>
    <xdr:sp macro="" textlink="">
      <xdr:nvSpPr>
        <xdr:cNvPr id="2" name="Rectangle 1">
          <a:extLst>
            <a:ext uri="{FF2B5EF4-FFF2-40B4-BE49-F238E27FC236}">
              <a16:creationId xmlns:a16="http://schemas.microsoft.com/office/drawing/2014/main" id="{C1E8E383-C188-45A5-A4D9-A1B72995FA3E}"/>
            </a:ext>
          </a:extLst>
        </xdr:cNvPr>
        <xdr:cNvSpPr/>
      </xdr:nvSpPr>
      <xdr:spPr>
        <a:xfrm>
          <a:off x="1295399" y="10259777"/>
          <a:ext cx="1800226" cy="110490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tx1"/>
              </a:solidFill>
              <a:latin typeface="Arial" panose="020B0604020202020204" pitchFamily="34" charset="0"/>
              <a:cs typeface="Arial" panose="020B0604020202020204" pitchFamily="34" charset="0"/>
            </a:rPr>
            <a:t>Trễ</a:t>
          </a:r>
          <a:r>
            <a:rPr lang="en-US" sz="2000" baseline="0">
              <a:solidFill>
                <a:schemeClr val="tx1"/>
              </a:solidFill>
              <a:latin typeface="Arial" panose="020B0604020202020204" pitchFamily="34" charset="0"/>
              <a:cs typeface="Arial" panose="020B0604020202020204" pitchFamily="34" charset="0"/>
            </a:rPr>
            <a:t> kì hạn NQVNHT X17</a:t>
          </a:r>
          <a:endParaRPr lang="en-US" sz="2000">
            <a:solidFill>
              <a:schemeClr val="tx1"/>
            </a:solidFill>
            <a:latin typeface="Arial" panose="020B0604020202020204" pitchFamily="34" charset="0"/>
            <a:cs typeface="Arial" panose="020B0604020202020204" pitchFamily="34" charset="0"/>
          </a:endParaRPr>
        </a:p>
      </xdr:txBody>
    </xdr:sp>
    <xdr:clientData/>
  </xdr:twoCellAnchor>
  <xdr:twoCellAnchor>
    <xdr:from>
      <xdr:col>4</xdr:col>
      <xdr:colOff>504824</xdr:colOff>
      <xdr:row>55</xdr:row>
      <xdr:rowOff>106127</xdr:rowOff>
    </xdr:from>
    <xdr:to>
      <xdr:col>7</xdr:col>
      <xdr:colOff>704850</xdr:colOff>
      <xdr:row>58</xdr:row>
      <xdr:rowOff>106127</xdr:rowOff>
    </xdr:to>
    <xdr:sp macro="" textlink="">
      <xdr:nvSpPr>
        <xdr:cNvPr id="3" name="Rectangle 2">
          <a:extLst>
            <a:ext uri="{FF2B5EF4-FFF2-40B4-BE49-F238E27FC236}">
              <a16:creationId xmlns:a16="http://schemas.microsoft.com/office/drawing/2014/main" id="{81798BC6-131B-4AD6-966D-61290D7D3F1D}"/>
            </a:ext>
          </a:extLst>
        </xdr:cNvPr>
        <xdr:cNvSpPr/>
      </xdr:nvSpPr>
      <xdr:spPr>
        <a:xfrm>
          <a:off x="3743324" y="10536002"/>
          <a:ext cx="2628901" cy="57150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200">
              <a:solidFill>
                <a:schemeClr val="tx1"/>
              </a:solidFill>
              <a:latin typeface="Arial" panose="020B0604020202020204" pitchFamily="34" charset="0"/>
              <a:cs typeface="Arial" panose="020B0604020202020204" pitchFamily="34" charset="0"/>
            </a:rPr>
            <a:t>Lưu</a:t>
          </a:r>
          <a:r>
            <a:rPr lang="en-US" sz="1200" baseline="0">
              <a:solidFill>
                <a:schemeClr val="tx1"/>
              </a:solidFill>
              <a:latin typeface="Arial" panose="020B0604020202020204" pitchFamily="34" charset="0"/>
              <a:cs typeface="Arial" panose="020B0604020202020204" pitchFamily="34" charset="0"/>
            </a:rPr>
            <a:t> xuất, phán định nhầm kéo dài</a:t>
          </a:r>
          <a:endParaRPr lang="en-US" sz="1200">
            <a:solidFill>
              <a:schemeClr val="tx1"/>
            </a:solidFill>
            <a:latin typeface="Arial" panose="020B0604020202020204" pitchFamily="34" charset="0"/>
            <a:cs typeface="Arial" panose="020B0604020202020204" pitchFamily="34" charset="0"/>
          </a:endParaRPr>
        </a:p>
      </xdr:txBody>
    </xdr:sp>
    <xdr:clientData/>
  </xdr:twoCellAnchor>
  <xdr:twoCellAnchor>
    <xdr:from>
      <xdr:col>9</xdr:col>
      <xdr:colOff>790574</xdr:colOff>
      <xdr:row>24</xdr:row>
      <xdr:rowOff>31685</xdr:rowOff>
    </xdr:from>
    <xdr:to>
      <xdr:col>12</xdr:col>
      <xdr:colOff>514350</xdr:colOff>
      <xdr:row>28</xdr:row>
      <xdr:rowOff>168089</xdr:rowOff>
    </xdr:to>
    <xdr:sp macro="" textlink="">
      <xdr:nvSpPr>
        <xdr:cNvPr id="5" name="Rectangle 4">
          <a:extLst>
            <a:ext uri="{FF2B5EF4-FFF2-40B4-BE49-F238E27FC236}">
              <a16:creationId xmlns:a16="http://schemas.microsoft.com/office/drawing/2014/main" id="{487A66A8-5453-43F3-89AC-6B29DBFF4201}"/>
            </a:ext>
          </a:extLst>
        </xdr:cNvPr>
        <xdr:cNvSpPr/>
      </xdr:nvSpPr>
      <xdr:spPr>
        <a:xfrm>
          <a:off x="7951133" y="4570067"/>
          <a:ext cx="2110629" cy="898404"/>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1. Dữ</a:t>
          </a:r>
          <a:r>
            <a:rPr lang="en-US" sz="1100" baseline="0">
              <a:solidFill>
                <a:schemeClr val="tx1"/>
              </a:solidFill>
              <a:latin typeface="Arial" panose="020B0604020202020204" pitchFamily="34" charset="0"/>
              <a:cs typeface="Arial" panose="020B0604020202020204" pitchFamily="34" charset="0"/>
            </a:rPr>
            <a:t> liệu train chưa đủ, chưa có. Thuật toán xử lý chưa đúng, điều kiện ngoại quan chưa tốt</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9</xdr:col>
      <xdr:colOff>787371</xdr:colOff>
      <xdr:row>59</xdr:row>
      <xdr:rowOff>42651</xdr:rowOff>
    </xdr:from>
    <xdr:to>
      <xdr:col>12</xdr:col>
      <xdr:colOff>511147</xdr:colOff>
      <xdr:row>61</xdr:row>
      <xdr:rowOff>128377</xdr:rowOff>
    </xdr:to>
    <xdr:sp macro="" textlink="">
      <xdr:nvSpPr>
        <xdr:cNvPr id="7" name="Rectangle 6">
          <a:extLst>
            <a:ext uri="{FF2B5EF4-FFF2-40B4-BE49-F238E27FC236}">
              <a16:creationId xmlns:a16="http://schemas.microsoft.com/office/drawing/2014/main" id="{4CA1FADC-DDB2-47C2-9985-07D8872E421D}"/>
            </a:ext>
          </a:extLst>
        </xdr:cNvPr>
        <xdr:cNvSpPr/>
      </xdr:nvSpPr>
      <xdr:spPr>
        <a:xfrm>
          <a:off x="8012764" y="11241330"/>
          <a:ext cx="2132240"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2. Phát</a:t>
          </a:r>
          <a:r>
            <a:rPr lang="en-US" sz="1100" baseline="0">
              <a:solidFill>
                <a:schemeClr val="tx1"/>
              </a:solidFill>
              <a:latin typeface="Arial" panose="020B0604020202020204" pitchFamily="34" charset="0"/>
              <a:cs typeface="Arial" panose="020B0604020202020204" pitchFamily="34" charset="0"/>
            </a:rPr>
            <a:t> sinh do thiết bị gây ra</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9</xdr:col>
      <xdr:colOff>790574</xdr:colOff>
      <xdr:row>87</xdr:row>
      <xdr:rowOff>169764</xdr:rowOff>
    </xdr:from>
    <xdr:to>
      <xdr:col>12</xdr:col>
      <xdr:colOff>514350</xdr:colOff>
      <xdr:row>90</xdr:row>
      <xdr:rowOff>64990</xdr:rowOff>
    </xdr:to>
    <xdr:sp macro="" textlink="">
      <xdr:nvSpPr>
        <xdr:cNvPr id="8" name="Rectangle 7">
          <a:extLst>
            <a:ext uri="{FF2B5EF4-FFF2-40B4-BE49-F238E27FC236}">
              <a16:creationId xmlns:a16="http://schemas.microsoft.com/office/drawing/2014/main" id="{E09DD3E5-F6B2-4DD8-A375-5D89684571D2}"/>
            </a:ext>
          </a:extLst>
        </xdr:cNvPr>
        <xdr:cNvSpPr/>
      </xdr:nvSpPr>
      <xdr:spPr>
        <a:xfrm>
          <a:off x="8015967" y="16702443"/>
          <a:ext cx="2132240"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3. Đội</a:t>
          </a:r>
          <a:r>
            <a:rPr lang="en-US" sz="1100" baseline="0">
              <a:solidFill>
                <a:schemeClr val="tx1"/>
              </a:solidFill>
              <a:latin typeface="Arial" panose="020B0604020202020204" pitchFamily="34" charset="0"/>
              <a:cs typeface="Arial" panose="020B0604020202020204" pitchFamily="34" charset="0"/>
            </a:rPr>
            <a:t> trưởng, nhân viên phán định sai</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9</xdr:col>
      <xdr:colOff>782169</xdr:colOff>
      <xdr:row>99</xdr:row>
      <xdr:rowOff>26888</xdr:rowOff>
    </xdr:from>
    <xdr:to>
      <xdr:col>12</xdr:col>
      <xdr:colOff>505945</xdr:colOff>
      <xdr:row>102</xdr:row>
      <xdr:rowOff>71632</xdr:rowOff>
    </xdr:to>
    <xdr:sp macro="" textlink="">
      <xdr:nvSpPr>
        <xdr:cNvPr id="11" name="Rectangle 10">
          <a:extLst>
            <a:ext uri="{FF2B5EF4-FFF2-40B4-BE49-F238E27FC236}">
              <a16:creationId xmlns:a16="http://schemas.microsoft.com/office/drawing/2014/main" id="{EFD925D7-FC4F-4E16-A1DE-D40178449AE5}"/>
            </a:ext>
          </a:extLst>
        </xdr:cNvPr>
        <xdr:cNvSpPr/>
      </xdr:nvSpPr>
      <xdr:spPr>
        <a:xfrm>
          <a:off x="8007562" y="18845567"/>
          <a:ext cx="2132240" cy="616244"/>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4. Tiêu</a:t>
          </a:r>
          <a:r>
            <a:rPr lang="en-US" sz="1100" baseline="0">
              <a:solidFill>
                <a:schemeClr val="tx1"/>
              </a:solidFill>
              <a:latin typeface="Arial" panose="020B0604020202020204" pitchFamily="34" charset="0"/>
              <a:cs typeface="Arial" panose="020B0604020202020204" pitchFamily="34" charset="0"/>
            </a:rPr>
            <a:t> chuẩn ngoại quan không rõ ràng, không chính xác</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3</xdr:col>
      <xdr:colOff>666750</xdr:colOff>
      <xdr:row>57</xdr:row>
      <xdr:rowOff>1352</xdr:rowOff>
    </xdr:from>
    <xdr:to>
      <xdr:col>4</xdr:col>
      <xdr:colOff>504824</xdr:colOff>
      <xdr:row>57</xdr:row>
      <xdr:rowOff>10877</xdr:rowOff>
    </xdr:to>
    <xdr:cxnSp macro="">
      <xdr:nvCxnSpPr>
        <xdr:cNvPr id="13" name="Straight Arrow Connector 12">
          <a:extLst>
            <a:ext uri="{FF2B5EF4-FFF2-40B4-BE49-F238E27FC236}">
              <a16:creationId xmlns:a16="http://schemas.microsoft.com/office/drawing/2014/main" id="{092206F6-5866-4F2D-8F05-458DFF68DCEC}"/>
            </a:ext>
          </a:extLst>
        </xdr:cNvPr>
        <xdr:cNvCxnSpPr>
          <a:stCxn id="2" idx="3"/>
          <a:endCxn id="3" idx="1"/>
        </xdr:cNvCxnSpPr>
      </xdr:nvCxnSpPr>
      <xdr:spPr>
        <a:xfrm>
          <a:off x="3095625" y="10812227"/>
          <a:ext cx="647699" cy="9525"/>
        </a:xfrm>
        <a:prstGeom prst="straightConnector1">
          <a:avLst/>
        </a:prstGeom>
        <a:ln w="127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704850</xdr:colOff>
      <xdr:row>26</xdr:row>
      <xdr:rowOff>99887</xdr:rowOff>
    </xdr:from>
    <xdr:to>
      <xdr:col>9</xdr:col>
      <xdr:colOff>790574</xdr:colOff>
      <xdr:row>57</xdr:row>
      <xdr:rowOff>10877</xdr:rowOff>
    </xdr:to>
    <xdr:cxnSp macro="">
      <xdr:nvCxnSpPr>
        <xdr:cNvPr id="17" name="Straight Arrow Connector 16">
          <a:extLst>
            <a:ext uri="{FF2B5EF4-FFF2-40B4-BE49-F238E27FC236}">
              <a16:creationId xmlns:a16="http://schemas.microsoft.com/office/drawing/2014/main" id="{51F5C54B-3564-4C21-BD10-E94FA7650DD0}"/>
            </a:ext>
          </a:extLst>
        </xdr:cNvPr>
        <xdr:cNvCxnSpPr>
          <a:stCxn id="3" idx="3"/>
          <a:endCxn id="5" idx="1"/>
        </xdr:cNvCxnSpPr>
      </xdr:nvCxnSpPr>
      <xdr:spPr>
        <a:xfrm flipV="1">
          <a:off x="6274174" y="5019269"/>
          <a:ext cx="1676959" cy="5816490"/>
        </a:xfrm>
        <a:prstGeom prst="straightConnector1">
          <a:avLst/>
        </a:prstGeom>
        <a:ln>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704850</xdr:colOff>
      <xdr:row>57</xdr:row>
      <xdr:rowOff>10877</xdr:rowOff>
    </xdr:from>
    <xdr:to>
      <xdr:col>9</xdr:col>
      <xdr:colOff>787371</xdr:colOff>
      <xdr:row>60</xdr:row>
      <xdr:rowOff>85514</xdr:rowOff>
    </xdr:to>
    <xdr:cxnSp macro="">
      <xdr:nvCxnSpPr>
        <xdr:cNvPr id="23" name="Straight Arrow Connector 22">
          <a:extLst>
            <a:ext uri="{FF2B5EF4-FFF2-40B4-BE49-F238E27FC236}">
              <a16:creationId xmlns:a16="http://schemas.microsoft.com/office/drawing/2014/main" id="{D0722F49-BDF8-4FE4-9BA1-EB64AF77E19F}"/>
            </a:ext>
          </a:extLst>
        </xdr:cNvPr>
        <xdr:cNvCxnSpPr>
          <a:stCxn id="3" idx="3"/>
          <a:endCxn id="7" idx="1"/>
        </xdr:cNvCxnSpPr>
      </xdr:nvCxnSpPr>
      <xdr:spPr>
        <a:xfrm>
          <a:off x="6324600" y="10828556"/>
          <a:ext cx="1688164" cy="646137"/>
        </a:xfrm>
        <a:prstGeom prst="straightConnector1">
          <a:avLst/>
        </a:prstGeom>
        <a:ln>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704850</xdr:colOff>
      <xdr:row>57</xdr:row>
      <xdr:rowOff>10877</xdr:rowOff>
    </xdr:from>
    <xdr:to>
      <xdr:col>9</xdr:col>
      <xdr:colOff>790574</xdr:colOff>
      <xdr:row>89</xdr:row>
      <xdr:rowOff>22127</xdr:rowOff>
    </xdr:to>
    <xdr:cxnSp macro="">
      <xdr:nvCxnSpPr>
        <xdr:cNvPr id="26" name="Straight Arrow Connector 25">
          <a:extLst>
            <a:ext uri="{FF2B5EF4-FFF2-40B4-BE49-F238E27FC236}">
              <a16:creationId xmlns:a16="http://schemas.microsoft.com/office/drawing/2014/main" id="{883FD92F-A30F-4D23-8984-DC2ECA2F2C18}"/>
            </a:ext>
          </a:extLst>
        </xdr:cNvPr>
        <xdr:cNvCxnSpPr>
          <a:stCxn id="3" idx="3"/>
          <a:endCxn id="8" idx="1"/>
        </xdr:cNvCxnSpPr>
      </xdr:nvCxnSpPr>
      <xdr:spPr>
        <a:xfrm>
          <a:off x="6324600" y="10828556"/>
          <a:ext cx="1691367" cy="6107250"/>
        </a:xfrm>
        <a:prstGeom prst="straightConnector1">
          <a:avLst/>
        </a:prstGeom>
        <a:ln>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704850</xdr:colOff>
      <xdr:row>57</xdr:row>
      <xdr:rowOff>10877</xdr:rowOff>
    </xdr:from>
    <xdr:to>
      <xdr:col>9</xdr:col>
      <xdr:colOff>782169</xdr:colOff>
      <xdr:row>100</xdr:row>
      <xdr:rowOff>144510</xdr:rowOff>
    </xdr:to>
    <xdr:cxnSp macro="">
      <xdr:nvCxnSpPr>
        <xdr:cNvPr id="32" name="Straight Arrow Connector 31">
          <a:extLst>
            <a:ext uri="{FF2B5EF4-FFF2-40B4-BE49-F238E27FC236}">
              <a16:creationId xmlns:a16="http://schemas.microsoft.com/office/drawing/2014/main" id="{29B142A2-4A6B-49A2-A052-FB683F296CC1}"/>
            </a:ext>
          </a:extLst>
        </xdr:cNvPr>
        <xdr:cNvCxnSpPr>
          <a:stCxn id="3" idx="3"/>
          <a:endCxn id="11" idx="1"/>
        </xdr:cNvCxnSpPr>
      </xdr:nvCxnSpPr>
      <xdr:spPr>
        <a:xfrm>
          <a:off x="6324600" y="10828556"/>
          <a:ext cx="1682962" cy="8325133"/>
        </a:xfrm>
        <a:prstGeom prst="straightConnector1">
          <a:avLst/>
        </a:prstGeom>
        <a:ln>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11765</xdr:colOff>
      <xdr:row>12</xdr:row>
      <xdr:rowOff>38962</xdr:rowOff>
    </xdr:from>
    <xdr:to>
      <xdr:col>16</xdr:col>
      <xdr:colOff>535641</xdr:colOff>
      <xdr:row>14</xdr:row>
      <xdr:rowOff>124688</xdr:rowOff>
    </xdr:to>
    <xdr:sp macro="" textlink="">
      <xdr:nvSpPr>
        <xdr:cNvPr id="34" name="Rectangle 33">
          <a:extLst>
            <a:ext uri="{FF2B5EF4-FFF2-40B4-BE49-F238E27FC236}">
              <a16:creationId xmlns:a16="http://schemas.microsoft.com/office/drawing/2014/main" id="{07EBADF0-EB1B-42CE-AB8B-9AFA2476E891}"/>
            </a:ext>
          </a:extLst>
        </xdr:cNvPr>
        <xdr:cNvSpPr/>
      </xdr:nvSpPr>
      <xdr:spPr>
        <a:xfrm>
          <a:off x="11150412" y="2291344"/>
          <a:ext cx="2115111"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Tạo</a:t>
          </a:r>
          <a:r>
            <a:rPr lang="en-US" sz="1100" baseline="0">
              <a:solidFill>
                <a:schemeClr val="tx1"/>
              </a:solidFill>
              <a:latin typeface="Arial" panose="020B0604020202020204" pitchFamily="34" charset="0"/>
              <a:cs typeface="Arial" panose="020B0604020202020204" pitchFamily="34" charset="0"/>
            </a:rPr>
            <a:t> mẫu thiếu</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13</xdr:col>
      <xdr:colOff>794496</xdr:colOff>
      <xdr:row>4</xdr:row>
      <xdr:rowOff>40722</xdr:rowOff>
    </xdr:from>
    <xdr:to>
      <xdr:col>16</xdr:col>
      <xdr:colOff>518272</xdr:colOff>
      <xdr:row>6</xdr:row>
      <xdr:rowOff>126448</xdr:rowOff>
    </xdr:to>
    <xdr:sp macro="" textlink="">
      <xdr:nvSpPr>
        <xdr:cNvPr id="35" name="Rectangle 34">
          <a:extLst>
            <a:ext uri="{FF2B5EF4-FFF2-40B4-BE49-F238E27FC236}">
              <a16:creationId xmlns:a16="http://schemas.microsoft.com/office/drawing/2014/main" id="{AA1A74CC-C327-47AC-B3F0-BB82502E8B23}"/>
            </a:ext>
          </a:extLst>
        </xdr:cNvPr>
        <xdr:cNvSpPr/>
      </xdr:nvSpPr>
      <xdr:spPr>
        <a:xfrm>
          <a:off x="11137525" y="769104"/>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Yêu</a:t>
          </a:r>
          <a:r>
            <a:rPr lang="en-US" sz="1100" baseline="0">
              <a:solidFill>
                <a:schemeClr val="tx1"/>
              </a:solidFill>
              <a:latin typeface="Arial" panose="020B0604020202020204" pitchFamily="34" charset="0"/>
              <a:cs typeface="Arial" panose="020B0604020202020204" pitchFamily="34" charset="0"/>
            </a:rPr>
            <a:t> cầu chế tạo mẫu thiếu</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13</xdr:col>
      <xdr:colOff>779928</xdr:colOff>
      <xdr:row>19</xdr:row>
      <xdr:rowOff>49610</xdr:rowOff>
    </xdr:from>
    <xdr:to>
      <xdr:col>16</xdr:col>
      <xdr:colOff>503704</xdr:colOff>
      <xdr:row>21</xdr:row>
      <xdr:rowOff>135336</xdr:rowOff>
    </xdr:to>
    <xdr:sp macro="" textlink="">
      <xdr:nvSpPr>
        <xdr:cNvPr id="37" name="Rectangle 36">
          <a:extLst>
            <a:ext uri="{FF2B5EF4-FFF2-40B4-BE49-F238E27FC236}">
              <a16:creationId xmlns:a16="http://schemas.microsoft.com/office/drawing/2014/main" id="{D2D6FBFB-FB9E-41ED-A3AF-4E1F059C99BF}"/>
            </a:ext>
          </a:extLst>
        </xdr:cNvPr>
        <xdr:cNvSpPr/>
      </xdr:nvSpPr>
      <xdr:spPr>
        <a:xfrm>
          <a:off x="11122957" y="3635492"/>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Thu</a:t>
          </a:r>
          <a:r>
            <a:rPr lang="en-US" sz="1100" baseline="0">
              <a:solidFill>
                <a:schemeClr val="tx1"/>
              </a:solidFill>
              <a:latin typeface="Arial" panose="020B0604020202020204" pitchFamily="34" charset="0"/>
              <a:cs typeface="Arial" panose="020B0604020202020204" pitchFamily="34" charset="0"/>
            </a:rPr>
            <a:t> thập mẫu thiếu</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514350</xdr:colOff>
      <xdr:row>5</xdr:row>
      <xdr:rowOff>83585</xdr:rowOff>
    </xdr:from>
    <xdr:to>
      <xdr:col>13</xdr:col>
      <xdr:colOff>794496</xdr:colOff>
      <xdr:row>26</xdr:row>
      <xdr:rowOff>99887</xdr:rowOff>
    </xdr:to>
    <xdr:cxnSp macro="">
      <xdr:nvCxnSpPr>
        <xdr:cNvPr id="39" name="Straight Arrow Connector 38">
          <a:extLst>
            <a:ext uri="{FF2B5EF4-FFF2-40B4-BE49-F238E27FC236}">
              <a16:creationId xmlns:a16="http://schemas.microsoft.com/office/drawing/2014/main" id="{E7D33CAE-82BD-4F6A-A356-42472CC543F6}"/>
            </a:ext>
          </a:extLst>
        </xdr:cNvPr>
        <xdr:cNvCxnSpPr>
          <a:stCxn id="5" idx="3"/>
          <a:endCxn id="35" idx="1"/>
        </xdr:cNvCxnSpPr>
      </xdr:nvCxnSpPr>
      <xdr:spPr>
        <a:xfrm flipV="1">
          <a:off x="10061762" y="1002467"/>
          <a:ext cx="1075763" cy="401680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514350</xdr:colOff>
      <xdr:row>13</xdr:row>
      <xdr:rowOff>81825</xdr:rowOff>
    </xdr:from>
    <xdr:to>
      <xdr:col>14</xdr:col>
      <xdr:colOff>11765</xdr:colOff>
      <xdr:row>26</xdr:row>
      <xdr:rowOff>99887</xdr:rowOff>
    </xdr:to>
    <xdr:cxnSp macro="">
      <xdr:nvCxnSpPr>
        <xdr:cNvPr id="42" name="Straight Arrow Connector 41">
          <a:extLst>
            <a:ext uri="{FF2B5EF4-FFF2-40B4-BE49-F238E27FC236}">
              <a16:creationId xmlns:a16="http://schemas.microsoft.com/office/drawing/2014/main" id="{C25034A6-13F1-416D-8AB2-A13976E1C5AA}"/>
            </a:ext>
          </a:extLst>
        </xdr:cNvPr>
        <xdr:cNvCxnSpPr>
          <a:stCxn id="5" idx="3"/>
          <a:endCxn id="34" idx="1"/>
        </xdr:cNvCxnSpPr>
      </xdr:nvCxnSpPr>
      <xdr:spPr>
        <a:xfrm flipV="1">
          <a:off x="10061762" y="2524707"/>
          <a:ext cx="1088650" cy="24945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514350</xdr:colOff>
      <xdr:row>20</xdr:row>
      <xdr:rowOff>92473</xdr:rowOff>
    </xdr:from>
    <xdr:to>
      <xdr:col>13</xdr:col>
      <xdr:colOff>779928</xdr:colOff>
      <xdr:row>26</xdr:row>
      <xdr:rowOff>99887</xdr:rowOff>
    </xdr:to>
    <xdr:cxnSp macro="">
      <xdr:nvCxnSpPr>
        <xdr:cNvPr id="45" name="Straight Arrow Connector 44">
          <a:extLst>
            <a:ext uri="{FF2B5EF4-FFF2-40B4-BE49-F238E27FC236}">
              <a16:creationId xmlns:a16="http://schemas.microsoft.com/office/drawing/2014/main" id="{D9848E86-B87A-4E9C-86F4-DE3D247766C6}"/>
            </a:ext>
          </a:extLst>
        </xdr:cNvPr>
        <xdr:cNvCxnSpPr>
          <a:stCxn id="5" idx="3"/>
          <a:endCxn id="37" idx="1"/>
        </xdr:cNvCxnSpPr>
      </xdr:nvCxnSpPr>
      <xdr:spPr>
        <a:xfrm flipV="1">
          <a:off x="10061762" y="3868855"/>
          <a:ext cx="1061195" cy="11504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8326</xdr:colOff>
      <xdr:row>2</xdr:row>
      <xdr:rowOff>98595</xdr:rowOff>
    </xdr:from>
    <xdr:to>
      <xdr:col>20</xdr:col>
      <xdr:colOff>549088</xdr:colOff>
      <xdr:row>5</xdr:row>
      <xdr:rowOff>17352</xdr:rowOff>
    </xdr:to>
    <xdr:sp macro="" textlink="">
      <xdr:nvSpPr>
        <xdr:cNvPr id="57" name="Rectangle 56">
          <a:extLst>
            <a:ext uri="{FF2B5EF4-FFF2-40B4-BE49-F238E27FC236}">
              <a16:creationId xmlns:a16="http://schemas.microsoft.com/office/drawing/2014/main" id="{B9245507-C9C7-4BC2-A091-E4DC2AA08BC0}"/>
            </a:ext>
          </a:extLst>
        </xdr:cNvPr>
        <xdr:cNvSpPr/>
      </xdr:nvSpPr>
      <xdr:spPr>
        <a:xfrm>
          <a:off x="14329444" y="445977"/>
          <a:ext cx="2131997" cy="490257"/>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Nắm</a:t>
          </a:r>
          <a:r>
            <a:rPr lang="en-US" sz="1100" baseline="0">
              <a:solidFill>
                <a:schemeClr val="tx1"/>
              </a:solidFill>
              <a:latin typeface="Arial" panose="020B0604020202020204" pitchFamily="34" charset="0"/>
              <a:cs typeface="Arial" panose="020B0604020202020204" pitchFamily="34" charset="0"/>
            </a:rPr>
            <a:t> bắt không đủ các dạng phế phẩm phát sinh trên line</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18</xdr:col>
      <xdr:colOff>1120</xdr:colOff>
      <xdr:row>14</xdr:row>
      <xdr:rowOff>63615</xdr:rowOff>
    </xdr:from>
    <xdr:to>
      <xdr:col>20</xdr:col>
      <xdr:colOff>520514</xdr:colOff>
      <xdr:row>16</xdr:row>
      <xdr:rowOff>149341</xdr:rowOff>
    </xdr:to>
    <xdr:sp macro="" textlink="">
      <xdr:nvSpPr>
        <xdr:cNvPr id="58" name="Rectangle 57">
          <a:extLst>
            <a:ext uri="{FF2B5EF4-FFF2-40B4-BE49-F238E27FC236}">
              <a16:creationId xmlns:a16="http://schemas.microsoft.com/office/drawing/2014/main" id="{8AE07F7C-4BE8-4F2B-81A2-C1C3F0288C41}"/>
            </a:ext>
          </a:extLst>
        </xdr:cNvPr>
        <xdr:cNvSpPr/>
      </xdr:nvSpPr>
      <xdr:spPr>
        <a:xfrm>
          <a:off x="14322238" y="2696997"/>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Những</a:t>
          </a:r>
          <a:r>
            <a:rPr lang="en-US" sz="1100" baseline="0">
              <a:solidFill>
                <a:schemeClr val="tx1"/>
              </a:solidFill>
              <a:latin typeface="Arial" panose="020B0604020202020204" pitchFamily="34" charset="0"/>
              <a:cs typeface="Arial" panose="020B0604020202020204" pitchFamily="34" charset="0"/>
            </a:rPr>
            <a:t> dạng mẫu khó không tạo được</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518272</xdr:colOff>
      <xdr:row>3</xdr:row>
      <xdr:rowOff>153224</xdr:rowOff>
    </xdr:from>
    <xdr:to>
      <xdr:col>18</xdr:col>
      <xdr:colOff>8326</xdr:colOff>
      <xdr:row>5</xdr:row>
      <xdr:rowOff>83585</xdr:rowOff>
    </xdr:to>
    <xdr:cxnSp macro="">
      <xdr:nvCxnSpPr>
        <xdr:cNvPr id="60" name="Straight Arrow Connector 59">
          <a:extLst>
            <a:ext uri="{FF2B5EF4-FFF2-40B4-BE49-F238E27FC236}">
              <a16:creationId xmlns:a16="http://schemas.microsoft.com/office/drawing/2014/main" id="{33E5B886-6C10-4E5E-8FE8-BF2893A57E7F}"/>
            </a:ext>
          </a:extLst>
        </xdr:cNvPr>
        <xdr:cNvCxnSpPr>
          <a:stCxn id="35" idx="3"/>
          <a:endCxn id="57" idx="1"/>
        </xdr:cNvCxnSpPr>
      </xdr:nvCxnSpPr>
      <xdr:spPr>
        <a:xfrm flipV="1">
          <a:off x="13248154" y="691106"/>
          <a:ext cx="1081290" cy="3113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535641</xdr:colOff>
      <xdr:row>13</xdr:row>
      <xdr:rowOff>81825</xdr:rowOff>
    </xdr:from>
    <xdr:to>
      <xdr:col>18</xdr:col>
      <xdr:colOff>1120</xdr:colOff>
      <xdr:row>15</xdr:row>
      <xdr:rowOff>106478</xdr:rowOff>
    </xdr:to>
    <xdr:cxnSp macro="">
      <xdr:nvCxnSpPr>
        <xdr:cNvPr id="71" name="Straight Arrow Connector 70">
          <a:extLst>
            <a:ext uri="{FF2B5EF4-FFF2-40B4-BE49-F238E27FC236}">
              <a16:creationId xmlns:a16="http://schemas.microsoft.com/office/drawing/2014/main" id="{56C1892B-46B2-4A26-8D46-34971ACD391B}"/>
            </a:ext>
          </a:extLst>
        </xdr:cNvPr>
        <xdr:cNvCxnSpPr>
          <a:stCxn id="34" idx="3"/>
          <a:endCxn id="58" idx="1"/>
        </xdr:cNvCxnSpPr>
      </xdr:nvCxnSpPr>
      <xdr:spPr>
        <a:xfrm>
          <a:off x="13265523" y="2524707"/>
          <a:ext cx="1056715" cy="40565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4481</xdr:colOff>
      <xdr:row>17</xdr:row>
      <xdr:rowOff>129169</xdr:rowOff>
    </xdr:from>
    <xdr:to>
      <xdr:col>20</xdr:col>
      <xdr:colOff>523875</xdr:colOff>
      <xdr:row>20</xdr:row>
      <xdr:rowOff>24395</xdr:rowOff>
    </xdr:to>
    <xdr:sp macro="" textlink="">
      <xdr:nvSpPr>
        <xdr:cNvPr id="74" name="Rectangle 73">
          <a:extLst>
            <a:ext uri="{FF2B5EF4-FFF2-40B4-BE49-F238E27FC236}">
              <a16:creationId xmlns:a16="http://schemas.microsoft.com/office/drawing/2014/main" id="{30456ACB-2683-4357-89AC-F64A12415E3D}"/>
            </a:ext>
          </a:extLst>
        </xdr:cNvPr>
        <xdr:cNvSpPr/>
      </xdr:nvSpPr>
      <xdr:spPr>
        <a:xfrm>
          <a:off x="14325599" y="3334051"/>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Thiếu</a:t>
          </a:r>
          <a:r>
            <a:rPr lang="en-US" sz="1100" baseline="0">
              <a:solidFill>
                <a:schemeClr val="tx1"/>
              </a:solidFill>
              <a:latin typeface="Arial" panose="020B0604020202020204" pitchFamily="34" charset="0"/>
              <a:cs typeface="Arial" panose="020B0604020202020204" pitchFamily="34" charset="0"/>
            </a:rPr>
            <a:t> đa dạng hình mẫu</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17</xdr:col>
      <xdr:colOff>795617</xdr:colOff>
      <xdr:row>20</xdr:row>
      <xdr:rowOff>181276</xdr:rowOff>
    </xdr:from>
    <xdr:to>
      <xdr:col>20</xdr:col>
      <xdr:colOff>514911</xdr:colOff>
      <xdr:row>23</xdr:row>
      <xdr:rowOff>76502</xdr:rowOff>
    </xdr:to>
    <xdr:sp macro="" textlink="">
      <xdr:nvSpPr>
        <xdr:cNvPr id="76" name="Rectangle 75">
          <a:extLst>
            <a:ext uri="{FF2B5EF4-FFF2-40B4-BE49-F238E27FC236}">
              <a16:creationId xmlns:a16="http://schemas.microsoft.com/office/drawing/2014/main" id="{1E3D4872-BBE0-4497-84D8-2B6F8525FDE1}"/>
            </a:ext>
          </a:extLst>
        </xdr:cNvPr>
        <xdr:cNvSpPr/>
      </xdr:nvSpPr>
      <xdr:spPr>
        <a:xfrm>
          <a:off x="14321117" y="3957658"/>
          <a:ext cx="2106147"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Nhiều</a:t>
          </a:r>
          <a:r>
            <a:rPr lang="en-US" sz="1100" baseline="0">
              <a:solidFill>
                <a:schemeClr val="tx1"/>
              </a:solidFill>
              <a:latin typeface="Arial" panose="020B0604020202020204" pitchFamily="34" charset="0"/>
              <a:cs typeface="Arial" panose="020B0604020202020204" pitchFamily="34" charset="0"/>
            </a:rPr>
            <a:t> dạng mẫu NG ít phát sinh</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503704</xdr:colOff>
      <xdr:row>18</xdr:row>
      <xdr:rowOff>172032</xdr:rowOff>
    </xdr:from>
    <xdr:to>
      <xdr:col>18</xdr:col>
      <xdr:colOff>4481</xdr:colOff>
      <xdr:row>20</xdr:row>
      <xdr:rowOff>92473</xdr:rowOff>
    </xdr:to>
    <xdr:cxnSp macro="">
      <xdr:nvCxnSpPr>
        <xdr:cNvPr id="78" name="Straight Arrow Connector 77">
          <a:extLst>
            <a:ext uri="{FF2B5EF4-FFF2-40B4-BE49-F238E27FC236}">
              <a16:creationId xmlns:a16="http://schemas.microsoft.com/office/drawing/2014/main" id="{02757DAD-C480-4BCE-963E-E800C616895C}"/>
            </a:ext>
          </a:extLst>
        </xdr:cNvPr>
        <xdr:cNvCxnSpPr>
          <a:stCxn id="37" idx="3"/>
          <a:endCxn id="74" idx="1"/>
        </xdr:cNvCxnSpPr>
      </xdr:nvCxnSpPr>
      <xdr:spPr>
        <a:xfrm flipV="1">
          <a:off x="13233586" y="3567414"/>
          <a:ext cx="1092013" cy="3014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503704</xdr:colOff>
      <xdr:row>20</xdr:row>
      <xdr:rowOff>92473</xdr:rowOff>
    </xdr:from>
    <xdr:to>
      <xdr:col>17</xdr:col>
      <xdr:colOff>795617</xdr:colOff>
      <xdr:row>22</xdr:row>
      <xdr:rowOff>33639</xdr:rowOff>
    </xdr:to>
    <xdr:cxnSp macro="">
      <xdr:nvCxnSpPr>
        <xdr:cNvPr id="82" name="Straight Arrow Connector 81">
          <a:extLst>
            <a:ext uri="{FF2B5EF4-FFF2-40B4-BE49-F238E27FC236}">
              <a16:creationId xmlns:a16="http://schemas.microsoft.com/office/drawing/2014/main" id="{E7DE31B6-F264-45FA-A5F5-2F5C99D30481}"/>
            </a:ext>
          </a:extLst>
        </xdr:cNvPr>
        <xdr:cNvCxnSpPr>
          <a:stCxn id="37" idx="3"/>
          <a:endCxn id="76" idx="1"/>
        </xdr:cNvCxnSpPr>
      </xdr:nvCxnSpPr>
      <xdr:spPr>
        <a:xfrm>
          <a:off x="13233586" y="3868855"/>
          <a:ext cx="1087531" cy="3221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11847</xdr:colOff>
      <xdr:row>26</xdr:row>
      <xdr:rowOff>100757</xdr:rowOff>
    </xdr:from>
    <xdr:to>
      <xdr:col>16</xdr:col>
      <xdr:colOff>531241</xdr:colOff>
      <xdr:row>28</xdr:row>
      <xdr:rowOff>186483</xdr:rowOff>
    </xdr:to>
    <xdr:sp macro="" textlink="">
      <xdr:nvSpPr>
        <xdr:cNvPr id="87" name="Rectangle 86">
          <a:extLst>
            <a:ext uri="{FF2B5EF4-FFF2-40B4-BE49-F238E27FC236}">
              <a16:creationId xmlns:a16="http://schemas.microsoft.com/office/drawing/2014/main" id="{C849A2F4-BA60-4001-BB9E-07435B431935}"/>
            </a:ext>
          </a:extLst>
        </xdr:cNvPr>
        <xdr:cNvSpPr/>
      </xdr:nvSpPr>
      <xdr:spPr>
        <a:xfrm>
          <a:off x="11150494" y="5020139"/>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Người</a:t>
          </a:r>
          <a:r>
            <a:rPr lang="en-US" sz="1100" baseline="0">
              <a:solidFill>
                <a:schemeClr val="tx1"/>
              </a:solidFill>
              <a:latin typeface="Arial" panose="020B0604020202020204" pitchFamily="34" charset="0"/>
              <a:cs typeface="Arial" panose="020B0604020202020204" pitchFamily="34" charset="0"/>
            </a:rPr>
            <a:t> train dữ liệu chưa nắm rõ hết phế phẩm phát sinh</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17</xdr:col>
      <xdr:colOff>791776</xdr:colOff>
      <xdr:row>26</xdr:row>
      <xdr:rowOff>96274</xdr:rowOff>
    </xdr:from>
    <xdr:to>
      <xdr:col>20</xdr:col>
      <xdr:colOff>515552</xdr:colOff>
      <xdr:row>28</xdr:row>
      <xdr:rowOff>182000</xdr:rowOff>
    </xdr:to>
    <xdr:sp macro="" textlink="">
      <xdr:nvSpPr>
        <xdr:cNvPr id="103" name="Rectangle 102">
          <a:extLst>
            <a:ext uri="{FF2B5EF4-FFF2-40B4-BE49-F238E27FC236}">
              <a16:creationId xmlns:a16="http://schemas.microsoft.com/office/drawing/2014/main" id="{AA657C9D-FFDD-43EC-B460-9C52B582A761}"/>
            </a:ext>
          </a:extLst>
        </xdr:cNvPr>
        <xdr:cNvSpPr/>
      </xdr:nvSpPr>
      <xdr:spPr>
        <a:xfrm>
          <a:off x="14317276" y="5015656"/>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Chưa</a:t>
          </a:r>
          <a:r>
            <a:rPr lang="en-US" sz="1100" baseline="0">
              <a:solidFill>
                <a:schemeClr val="tx1"/>
              </a:solidFill>
              <a:latin typeface="Arial" panose="020B0604020202020204" pitchFamily="34" charset="0"/>
              <a:cs typeface="Arial" panose="020B0604020202020204" pitchFamily="34" charset="0"/>
            </a:rPr>
            <a:t> được giáo dục loại phế phẩm đang phát sinh</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531241</xdr:colOff>
      <xdr:row>27</xdr:row>
      <xdr:rowOff>139137</xdr:rowOff>
    </xdr:from>
    <xdr:to>
      <xdr:col>17</xdr:col>
      <xdr:colOff>791776</xdr:colOff>
      <xdr:row>27</xdr:row>
      <xdr:rowOff>143620</xdr:rowOff>
    </xdr:to>
    <xdr:cxnSp macro="">
      <xdr:nvCxnSpPr>
        <xdr:cNvPr id="105" name="Straight Arrow Connector 104">
          <a:extLst>
            <a:ext uri="{FF2B5EF4-FFF2-40B4-BE49-F238E27FC236}">
              <a16:creationId xmlns:a16="http://schemas.microsoft.com/office/drawing/2014/main" id="{6BB44AE0-A436-4A36-B982-E02F5DE87C7F}"/>
            </a:ext>
          </a:extLst>
        </xdr:cNvPr>
        <xdr:cNvCxnSpPr>
          <a:stCxn id="87" idx="3"/>
          <a:endCxn id="103" idx="1"/>
        </xdr:cNvCxnSpPr>
      </xdr:nvCxnSpPr>
      <xdr:spPr>
        <a:xfrm flipV="1">
          <a:off x="13261123" y="5249019"/>
          <a:ext cx="1056153" cy="448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7462</xdr:colOff>
      <xdr:row>46</xdr:row>
      <xdr:rowOff>113291</xdr:rowOff>
    </xdr:from>
    <xdr:to>
      <xdr:col>16</xdr:col>
      <xdr:colOff>526856</xdr:colOff>
      <xdr:row>49</xdr:row>
      <xdr:rowOff>8517</xdr:rowOff>
    </xdr:to>
    <xdr:sp macro="" textlink="">
      <xdr:nvSpPr>
        <xdr:cNvPr id="118" name="Rectangle 117">
          <a:extLst>
            <a:ext uri="{FF2B5EF4-FFF2-40B4-BE49-F238E27FC236}">
              <a16:creationId xmlns:a16="http://schemas.microsoft.com/office/drawing/2014/main" id="{4F25E5BE-EF71-4324-A1F9-E82DE9E36D64}"/>
            </a:ext>
          </a:extLst>
        </xdr:cNvPr>
        <xdr:cNvSpPr/>
      </xdr:nvSpPr>
      <xdr:spPr>
        <a:xfrm>
          <a:off x="11246962" y="8835470"/>
          <a:ext cx="2125037"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Thiết</a:t>
          </a:r>
          <a:r>
            <a:rPr lang="en-US" sz="1100" baseline="0">
              <a:solidFill>
                <a:schemeClr val="tx1"/>
              </a:solidFill>
              <a:latin typeface="Arial" panose="020B0604020202020204" pitchFamily="34" charset="0"/>
              <a:cs typeface="Arial" panose="020B0604020202020204" pitchFamily="34" charset="0"/>
            </a:rPr>
            <a:t> kế khuôn không thoát dị vật</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511147</xdr:colOff>
      <xdr:row>47</xdr:row>
      <xdr:rowOff>156154</xdr:rowOff>
    </xdr:from>
    <xdr:to>
      <xdr:col>14</xdr:col>
      <xdr:colOff>7462</xdr:colOff>
      <xdr:row>60</xdr:row>
      <xdr:rowOff>85514</xdr:rowOff>
    </xdr:to>
    <xdr:cxnSp macro="">
      <xdr:nvCxnSpPr>
        <xdr:cNvPr id="120" name="Straight Arrow Connector 119">
          <a:extLst>
            <a:ext uri="{FF2B5EF4-FFF2-40B4-BE49-F238E27FC236}">
              <a16:creationId xmlns:a16="http://schemas.microsoft.com/office/drawing/2014/main" id="{3D990C4A-7809-4BA1-93D7-76A115B53E50}"/>
            </a:ext>
          </a:extLst>
        </xdr:cNvPr>
        <xdr:cNvCxnSpPr>
          <a:stCxn id="7" idx="3"/>
          <a:endCxn id="118" idx="1"/>
        </xdr:cNvCxnSpPr>
      </xdr:nvCxnSpPr>
      <xdr:spPr>
        <a:xfrm flipV="1">
          <a:off x="10145004" y="9068833"/>
          <a:ext cx="1101958" cy="240586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15744</xdr:colOff>
      <xdr:row>53</xdr:row>
      <xdr:rowOff>115271</xdr:rowOff>
    </xdr:from>
    <xdr:to>
      <xdr:col>16</xdr:col>
      <xdr:colOff>535138</xdr:colOff>
      <xdr:row>56</xdr:row>
      <xdr:rowOff>10497</xdr:rowOff>
    </xdr:to>
    <xdr:sp macro="" textlink="">
      <xdr:nvSpPr>
        <xdr:cNvPr id="124" name="Rectangle 123">
          <a:extLst>
            <a:ext uri="{FF2B5EF4-FFF2-40B4-BE49-F238E27FC236}">
              <a16:creationId xmlns:a16="http://schemas.microsoft.com/office/drawing/2014/main" id="{353228E5-9F5F-4E63-9483-4EE074798347}"/>
            </a:ext>
          </a:extLst>
        </xdr:cNvPr>
        <xdr:cNvSpPr/>
      </xdr:nvSpPr>
      <xdr:spPr>
        <a:xfrm>
          <a:off x="11255244" y="10170950"/>
          <a:ext cx="2125037"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Thiết</a:t>
          </a:r>
          <a:r>
            <a:rPr lang="en-US" sz="1100" baseline="0">
              <a:solidFill>
                <a:schemeClr val="tx1"/>
              </a:solidFill>
              <a:latin typeface="Arial" panose="020B0604020202020204" pitchFamily="34" charset="0"/>
              <a:cs typeface="Arial" panose="020B0604020202020204" pitchFamily="34" charset="0"/>
            </a:rPr>
            <a:t> kế khuôn trung gian không thoát chân tụ điện</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14</xdr:col>
      <xdr:colOff>11262</xdr:colOff>
      <xdr:row>61</xdr:row>
      <xdr:rowOff>14740</xdr:rowOff>
    </xdr:from>
    <xdr:to>
      <xdr:col>16</xdr:col>
      <xdr:colOff>530656</xdr:colOff>
      <xdr:row>63</xdr:row>
      <xdr:rowOff>100466</xdr:rowOff>
    </xdr:to>
    <xdr:sp macro="" textlink="">
      <xdr:nvSpPr>
        <xdr:cNvPr id="125" name="Rectangle 124">
          <a:extLst>
            <a:ext uri="{FF2B5EF4-FFF2-40B4-BE49-F238E27FC236}">
              <a16:creationId xmlns:a16="http://schemas.microsoft.com/office/drawing/2014/main" id="{80120167-012E-499E-96FC-A9A086F36270}"/>
            </a:ext>
          </a:extLst>
        </xdr:cNvPr>
        <xdr:cNvSpPr/>
      </xdr:nvSpPr>
      <xdr:spPr>
        <a:xfrm>
          <a:off x="11250762" y="11594419"/>
          <a:ext cx="2125037"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Thiết</a:t>
          </a:r>
          <a:r>
            <a:rPr lang="en-US" sz="1100" baseline="0">
              <a:solidFill>
                <a:schemeClr val="tx1"/>
              </a:solidFill>
              <a:latin typeface="Arial" panose="020B0604020202020204" pitchFamily="34" charset="0"/>
              <a:cs typeface="Arial" panose="020B0604020202020204" pitchFamily="34" charset="0"/>
            </a:rPr>
            <a:t> kế vĩ không phù hợp với tay kẹp</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511147</xdr:colOff>
      <xdr:row>54</xdr:row>
      <xdr:rowOff>158134</xdr:rowOff>
    </xdr:from>
    <xdr:to>
      <xdr:col>14</xdr:col>
      <xdr:colOff>15744</xdr:colOff>
      <xdr:row>60</xdr:row>
      <xdr:rowOff>85514</xdr:rowOff>
    </xdr:to>
    <xdr:cxnSp macro="">
      <xdr:nvCxnSpPr>
        <xdr:cNvPr id="127" name="Straight Arrow Connector 126">
          <a:extLst>
            <a:ext uri="{FF2B5EF4-FFF2-40B4-BE49-F238E27FC236}">
              <a16:creationId xmlns:a16="http://schemas.microsoft.com/office/drawing/2014/main" id="{61DF7028-2DED-451C-884E-325A4DD7E65A}"/>
            </a:ext>
          </a:extLst>
        </xdr:cNvPr>
        <xdr:cNvCxnSpPr>
          <a:stCxn id="7" idx="3"/>
          <a:endCxn id="124" idx="1"/>
        </xdr:cNvCxnSpPr>
      </xdr:nvCxnSpPr>
      <xdr:spPr>
        <a:xfrm flipV="1">
          <a:off x="10145004" y="10404313"/>
          <a:ext cx="1110240" cy="1070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511147</xdr:colOff>
      <xdr:row>60</xdr:row>
      <xdr:rowOff>85514</xdr:rowOff>
    </xdr:from>
    <xdr:to>
      <xdr:col>14</xdr:col>
      <xdr:colOff>11262</xdr:colOff>
      <xdr:row>62</xdr:row>
      <xdr:rowOff>57603</xdr:rowOff>
    </xdr:to>
    <xdr:cxnSp macro="">
      <xdr:nvCxnSpPr>
        <xdr:cNvPr id="130" name="Straight Arrow Connector 129">
          <a:extLst>
            <a:ext uri="{FF2B5EF4-FFF2-40B4-BE49-F238E27FC236}">
              <a16:creationId xmlns:a16="http://schemas.microsoft.com/office/drawing/2014/main" id="{65D3EEFF-92B8-473A-A4DA-3AF03D51C60E}"/>
            </a:ext>
          </a:extLst>
        </xdr:cNvPr>
        <xdr:cNvCxnSpPr>
          <a:stCxn id="7" idx="3"/>
          <a:endCxn id="125" idx="1"/>
        </xdr:cNvCxnSpPr>
      </xdr:nvCxnSpPr>
      <xdr:spPr>
        <a:xfrm>
          <a:off x="10145004" y="11474693"/>
          <a:ext cx="1105758" cy="3530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6780</xdr:colOff>
      <xdr:row>66</xdr:row>
      <xdr:rowOff>174340</xdr:rowOff>
    </xdr:from>
    <xdr:to>
      <xdr:col>16</xdr:col>
      <xdr:colOff>526174</xdr:colOff>
      <xdr:row>69</xdr:row>
      <xdr:rowOff>69566</xdr:rowOff>
    </xdr:to>
    <xdr:sp macro="" textlink="">
      <xdr:nvSpPr>
        <xdr:cNvPr id="139" name="Rectangle 138">
          <a:extLst>
            <a:ext uri="{FF2B5EF4-FFF2-40B4-BE49-F238E27FC236}">
              <a16:creationId xmlns:a16="http://schemas.microsoft.com/office/drawing/2014/main" id="{4BCBE28D-3195-4419-B2A1-4491BD72A3EF}"/>
            </a:ext>
          </a:extLst>
        </xdr:cNvPr>
        <xdr:cNvSpPr/>
      </xdr:nvSpPr>
      <xdr:spPr>
        <a:xfrm>
          <a:off x="11145427" y="12713722"/>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Thiết</a:t>
          </a:r>
          <a:r>
            <a:rPr lang="en-US" sz="1100" baseline="0">
              <a:solidFill>
                <a:schemeClr val="tx1"/>
              </a:solidFill>
              <a:latin typeface="Arial" panose="020B0604020202020204" pitchFamily="34" charset="0"/>
              <a:cs typeface="Arial" panose="020B0604020202020204" pitchFamily="34" charset="0"/>
            </a:rPr>
            <a:t> kế tay kẹp dính keo</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511147</xdr:colOff>
      <xdr:row>60</xdr:row>
      <xdr:rowOff>85514</xdr:rowOff>
    </xdr:from>
    <xdr:to>
      <xdr:col>14</xdr:col>
      <xdr:colOff>6780</xdr:colOff>
      <xdr:row>68</xdr:row>
      <xdr:rowOff>67524</xdr:rowOff>
    </xdr:to>
    <xdr:cxnSp macro="">
      <xdr:nvCxnSpPr>
        <xdr:cNvPr id="141" name="Straight Arrow Connector 140">
          <a:extLst>
            <a:ext uri="{FF2B5EF4-FFF2-40B4-BE49-F238E27FC236}">
              <a16:creationId xmlns:a16="http://schemas.microsoft.com/office/drawing/2014/main" id="{5F7C1E26-C2B0-4FDB-B5C0-AA7F970B864F}"/>
            </a:ext>
          </a:extLst>
        </xdr:cNvPr>
        <xdr:cNvCxnSpPr>
          <a:stCxn id="7" idx="3"/>
        </xdr:cNvCxnSpPr>
      </xdr:nvCxnSpPr>
      <xdr:spPr>
        <a:xfrm>
          <a:off x="10145004" y="11474693"/>
          <a:ext cx="1101276" cy="15060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2297</xdr:colOff>
      <xdr:row>84</xdr:row>
      <xdr:rowOff>34595</xdr:rowOff>
    </xdr:from>
    <xdr:to>
      <xdr:col>16</xdr:col>
      <xdr:colOff>521691</xdr:colOff>
      <xdr:row>86</xdr:row>
      <xdr:rowOff>120321</xdr:rowOff>
    </xdr:to>
    <xdr:sp macro="" textlink="">
      <xdr:nvSpPr>
        <xdr:cNvPr id="145" name="Rectangle 144">
          <a:extLst>
            <a:ext uri="{FF2B5EF4-FFF2-40B4-BE49-F238E27FC236}">
              <a16:creationId xmlns:a16="http://schemas.microsoft.com/office/drawing/2014/main" id="{607CF04A-1132-4497-8904-BBF517617766}"/>
            </a:ext>
          </a:extLst>
        </xdr:cNvPr>
        <xdr:cNvSpPr/>
      </xdr:nvSpPr>
      <xdr:spPr>
        <a:xfrm>
          <a:off x="11241797" y="15995774"/>
          <a:ext cx="2125037"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Điều</a:t>
          </a:r>
          <a:r>
            <a:rPr lang="en-US" sz="1100" baseline="0">
              <a:solidFill>
                <a:schemeClr val="tx1"/>
              </a:solidFill>
              <a:latin typeface="Arial" panose="020B0604020202020204" pitchFamily="34" charset="0"/>
              <a:cs typeface="Arial" panose="020B0604020202020204" pitchFamily="34" charset="0"/>
            </a:rPr>
            <a:t> kiện ngoại quan cho người không phù hợp</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514350</xdr:colOff>
      <xdr:row>85</xdr:row>
      <xdr:rowOff>77458</xdr:rowOff>
    </xdr:from>
    <xdr:to>
      <xdr:col>14</xdr:col>
      <xdr:colOff>2297</xdr:colOff>
      <xdr:row>89</xdr:row>
      <xdr:rowOff>22127</xdr:rowOff>
    </xdr:to>
    <xdr:cxnSp macro="">
      <xdr:nvCxnSpPr>
        <xdr:cNvPr id="149" name="Straight Arrow Connector 148">
          <a:extLst>
            <a:ext uri="{FF2B5EF4-FFF2-40B4-BE49-F238E27FC236}">
              <a16:creationId xmlns:a16="http://schemas.microsoft.com/office/drawing/2014/main" id="{36BD1265-3ED3-4448-B781-56C398715D98}"/>
            </a:ext>
          </a:extLst>
        </xdr:cNvPr>
        <xdr:cNvCxnSpPr>
          <a:stCxn id="8" idx="3"/>
          <a:endCxn id="145" idx="1"/>
        </xdr:cNvCxnSpPr>
      </xdr:nvCxnSpPr>
      <xdr:spPr>
        <a:xfrm flipV="1">
          <a:off x="10148207" y="16229137"/>
          <a:ext cx="1093590" cy="70666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9020</xdr:colOff>
      <xdr:row>88</xdr:row>
      <xdr:rowOff>7700</xdr:rowOff>
    </xdr:from>
    <xdr:to>
      <xdr:col>16</xdr:col>
      <xdr:colOff>528414</xdr:colOff>
      <xdr:row>91</xdr:row>
      <xdr:rowOff>71631</xdr:rowOff>
    </xdr:to>
    <xdr:sp macro="" textlink="">
      <xdr:nvSpPr>
        <xdr:cNvPr id="151" name="Rectangle 150">
          <a:extLst>
            <a:ext uri="{FF2B5EF4-FFF2-40B4-BE49-F238E27FC236}">
              <a16:creationId xmlns:a16="http://schemas.microsoft.com/office/drawing/2014/main" id="{F0EE1417-E86C-4898-912A-7217E62238D7}"/>
            </a:ext>
          </a:extLst>
        </xdr:cNvPr>
        <xdr:cNvSpPr/>
      </xdr:nvSpPr>
      <xdr:spPr>
        <a:xfrm>
          <a:off x="11248520" y="16730879"/>
          <a:ext cx="2125037" cy="635431"/>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Hình</a:t>
          </a:r>
          <a:r>
            <a:rPr lang="en-US" sz="1100" baseline="0">
              <a:solidFill>
                <a:schemeClr val="tx1"/>
              </a:solidFill>
              <a:latin typeface="Arial" panose="020B0604020202020204" pitchFamily="34" charset="0"/>
              <a:cs typeface="Arial" panose="020B0604020202020204" pitchFamily="34" charset="0"/>
            </a:rPr>
            <a:t> mẫu giới hạn ngoại quan và tiêu chuẩn ngoại quan cho máy sai khác</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14</xdr:col>
      <xdr:colOff>4537</xdr:colOff>
      <xdr:row>92</xdr:row>
      <xdr:rowOff>115278</xdr:rowOff>
    </xdr:from>
    <xdr:to>
      <xdr:col>16</xdr:col>
      <xdr:colOff>523931</xdr:colOff>
      <xdr:row>95</xdr:row>
      <xdr:rowOff>10504</xdr:rowOff>
    </xdr:to>
    <xdr:sp macro="" textlink="">
      <xdr:nvSpPr>
        <xdr:cNvPr id="152" name="Rectangle 151">
          <a:extLst>
            <a:ext uri="{FF2B5EF4-FFF2-40B4-BE49-F238E27FC236}">
              <a16:creationId xmlns:a16="http://schemas.microsoft.com/office/drawing/2014/main" id="{FCA72E5D-A3C2-482C-91FD-86288A3224C8}"/>
            </a:ext>
          </a:extLst>
        </xdr:cNvPr>
        <xdr:cNvSpPr/>
      </xdr:nvSpPr>
      <xdr:spPr>
        <a:xfrm>
          <a:off x="11244037" y="17600457"/>
          <a:ext cx="2125037"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aseline="0">
              <a:solidFill>
                <a:schemeClr val="tx1"/>
              </a:solidFill>
              <a:latin typeface="Arial" panose="020B0604020202020204" pitchFamily="34" charset="0"/>
              <a:cs typeface="Arial" panose="020B0604020202020204" pitchFamily="34" charset="0"/>
            </a:rPr>
            <a:t>Nhầm lẫn giữa tiêu chuẩn mẫu và qui cách chế tạo mẫu </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514350</xdr:colOff>
      <xdr:row>89</xdr:row>
      <xdr:rowOff>22127</xdr:rowOff>
    </xdr:from>
    <xdr:to>
      <xdr:col>14</xdr:col>
      <xdr:colOff>9020</xdr:colOff>
      <xdr:row>89</xdr:row>
      <xdr:rowOff>134916</xdr:rowOff>
    </xdr:to>
    <xdr:cxnSp macro="">
      <xdr:nvCxnSpPr>
        <xdr:cNvPr id="154" name="Straight Arrow Connector 153">
          <a:extLst>
            <a:ext uri="{FF2B5EF4-FFF2-40B4-BE49-F238E27FC236}">
              <a16:creationId xmlns:a16="http://schemas.microsoft.com/office/drawing/2014/main" id="{D585DD56-D8E5-4998-A3DE-CA819123034B}"/>
            </a:ext>
          </a:extLst>
        </xdr:cNvPr>
        <xdr:cNvCxnSpPr>
          <a:stCxn id="8" idx="3"/>
          <a:endCxn id="151" idx="1"/>
        </xdr:cNvCxnSpPr>
      </xdr:nvCxnSpPr>
      <xdr:spPr>
        <a:xfrm>
          <a:off x="10148207" y="16935806"/>
          <a:ext cx="1100313" cy="11278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514350</xdr:colOff>
      <xdr:row>89</xdr:row>
      <xdr:rowOff>22127</xdr:rowOff>
    </xdr:from>
    <xdr:to>
      <xdr:col>14</xdr:col>
      <xdr:colOff>4537</xdr:colOff>
      <xdr:row>93</xdr:row>
      <xdr:rowOff>158141</xdr:rowOff>
    </xdr:to>
    <xdr:cxnSp macro="">
      <xdr:nvCxnSpPr>
        <xdr:cNvPr id="157" name="Straight Arrow Connector 156">
          <a:extLst>
            <a:ext uri="{FF2B5EF4-FFF2-40B4-BE49-F238E27FC236}">
              <a16:creationId xmlns:a16="http://schemas.microsoft.com/office/drawing/2014/main" id="{DEA879B3-2CA2-4EFC-818D-011971AFBD27}"/>
            </a:ext>
          </a:extLst>
        </xdr:cNvPr>
        <xdr:cNvCxnSpPr>
          <a:stCxn id="8" idx="3"/>
          <a:endCxn id="152" idx="1"/>
        </xdr:cNvCxnSpPr>
      </xdr:nvCxnSpPr>
      <xdr:spPr>
        <a:xfrm>
          <a:off x="10148207" y="16935806"/>
          <a:ext cx="1095830" cy="89801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13504</xdr:colOff>
      <xdr:row>73</xdr:row>
      <xdr:rowOff>121837</xdr:rowOff>
    </xdr:from>
    <xdr:to>
      <xdr:col>16</xdr:col>
      <xdr:colOff>532898</xdr:colOff>
      <xdr:row>76</xdr:row>
      <xdr:rowOff>17063</xdr:rowOff>
    </xdr:to>
    <xdr:sp macro="" textlink="">
      <xdr:nvSpPr>
        <xdr:cNvPr id="159" name="Rectangle 158">
          <a:extLst>
            <a:ext uri="{FF2B5EF4-FFF2-40B4-BE49-F238E27FC236}">
              <a16:creationId xmlns:a16="http://schemas.microsoft.com/office/drawing/2014/main" id="{11D8101E-ABAF-4E6A-94AF-FEEFDDF0D940}"/>
            </a:ext>
          </a:extLst>
        </xdr:cNvPr>
        <xdr:cNvSpPr/>
      </xdr:nvSpPr>
      <xdr:spPr>
        <a:xfrm>
          <a:off x="11152151" y="13994719"/>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Điều</a:t>
          </a:r>
          <a:r>
            <a:rPr lang="en-US" sz="1100" baseline="0">
              <a:solidFill>
                <a:schemeClr val="tx1"/>
              </a:solidFill>
              <a:latin typeface="Arial" panose="020B0604020202020204" pitchFamily="34" charset="0"/>
              <a:cs typeface="Arial" panose="020B0604020202020204" pitchFamily="34" charset="0"/>
            </a:rPr>
            <a:t> chỉnh thiết bị không đồng tâm</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511147</xdr:colOff>
      <xdr:row>60</xdr:row>
      <xdr:rowOff>85514</xdr:rowOff>
    </xdr:from>
    <xdr:to>
      <xdr:col>14</xdr:col>
      <xdr:colOff>13504</xdr:colOff>
      <xdr:row>75</xdr:row>
      <xdr:rowOff>15021</xdr:rowOff>
    </xdr:to>
    <xdr:cxnSp macro="">
      <xdr:nvCxnSpPr>
        <xdr:cNvPr id="161" name="Straight Arrow Connector 160">
          <a:extLst>
            <a:ext uri="{FF2B5EF4-FFF2-40B4-BE49-F238E27FC236}">
              <a16:creationId xmlns:a16="http://schemas.microsoft.com/office/drawing/2014/main" id="{2DC2AECA-4822-4A41-B862-297CA564E326}"/>
            </a:ext>
          </a:extLst>
        </xdr:cNvPr>
        <xdr:cNvCxnSpPr>
          <a:stCxn id="7" idx="3"/>
        </xdr:cNvCxnSpPr>
      </xdr:nvCxnSpPr>
      <xdr:spPr>
        <a:xfrm>
          <a:off x="10145004" y="11474693"/>
          <a:ext cx="1108000" cy="278700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784466</xdr:colOff>
      <xdr:row>97</xdr:row>
      <xdr:rowOff>144414</xdr:rowOff>
    </xdr:from>
    <xdr:to>
      <xdr:col>17</xdr:col>
      <xdr:colOff>627529</xdr:colOff>
      <xdr:row>100</xdr:row>
      <xdr:rowOff>39640</xdr:rowOff>
    </xdr:to>
    <xdr:sp macro="" textlink="">
      <xdr:nvSpPr>
        <xdr:cNvPr id="164" name="Rectangle 163">
          <a:extLst>
            <a:ext uri="{FF2B5EF4-FFF2-40B4-BE49-F238E27FC236}">
              <a16:creationId xmlns:a16="http://schemas.microsoft.com/office/drawing/2014/main" id="{09C2E957-FC68-4FFE-9346-DBBD8AEDABC0}"/>
            </a:ext>
          </a:extLst>
        </xdr:cNvPr>
        <xdr:cNvSpPr/>
      </xdr:nvSpPr>
      <xdr:spPr>
        <a:xfrm>
          <a:off x="11221145" y="18582093"/>
          <a:ext cx="3054348"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aseline="0">
              <a:solidFill>
                <a:schemeClr val="tx1"/>
              </a:solidFill>
              <a:latin typeface="Arial" panose="020B0604020202020204" pitchFamily="34" charset="0"/>
              <a:cs typeface="Arial" panose="020B0604020202020204" pitchFamily="34" charset="0"/>
            </a:rPr>
            <a:t>Đưa ra qui cách phán định dựa theo bản vẽ </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13</xdr:col>
      <xdr:colOff>791189</xdr:colOff>
      <xdr:row>101</xdr:row>
      <xdr:rowOff>72696</xdr:rowOff>
    </xdr:from>
    <xdr:to>
      <xdr:col>17</xdr:col>
      <xdr:colOff>605117</xdr:colOff>
      <xdr:row>103</xdr:row>
      <xdr:rowOff>158422</xdr:rowOff>
    </xdr:to>
    <xdr:sp macro="" textlink="">
      <xdr:nvSpPr>
        <xdr:cNvPr id="165" name="Rectangle 164">
          <a:extLst>
            <a:ext uri="{FF2B5EF4-FFF2-40B4-BE49-F238E27FC236}">
              <a16:creationId xmlns:a16="http://schemas.microsoft.com/office/drawing/2014/main" id="{610CE09F-5BB5-4BCB-892F-BEDDF6CCD8A7}"/>
            </a:ext>
          </a:extLst>
        </xdr:cNvPr>
        <xdr:cNvSpPr/>
      </xdr:nvSpPr>
      <xdr:spPr>
        <a:xfrm>
          <a:off x="11227868" y="19272375"/>
          <a:ext cx="3025213"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aseline="0">
              <a:solidFill>
                <a:schemeClr val="tx1"/>
              </a:solidFill>
              <a:latin typeface="Arial" panose="020B0604020202020204" pitchFamily="34" charset="0"/>
              <a:cs typeface="Arial" panose="020B0604020202020204" pitchFamily="34" charset="0"/>
            </a:rPr>
            <a:t>Không nắm rõ phế phẩm phát sinh</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505945</xdr:colOff>
      <xdr:row>98</xdr:row>
      <xdr:rowOff>187277</xdr:rowOff>
    </xdr:from>
    <xdr:to>
      <xdr:col>13</xdr:col>
      <xdr:colOff>784466</xdr:colOff>
      <xdr:row>100</xdr:row>
      <xdr:rowOff>144510</xdr:rowOff>
    </xdr:to>
    <xdr:cxnSp macro="">
      <xdr:nvCxnSpPr>
        <xdr:cNvPr id="167" name="Straight Arrow Connector 166">
          <a:extLst>
            <a:ext uri="{FF2B5EF4-FFF2-40B4-BE49-F238E27FC236}">
              <a16:creationId xmlns:a16="http://schemas.microsoft.com/office/drawing/2014/main" id="{20D3F7FE-DB56-4756-99E6-809CA02B2929}"/>
            </a:ext>
          </a:extLst>
        </xdr:cNvPr>
        <xdr:cNvCxnSpPr>
          <a:stCxn id="11" idx="3"/>
          <a:endCxn id="164" idx="1"/>
        </xdr:cNvCxnSpPr>
      </xdr:nvCxnSpPr>
      <xdr:spPr>
        <a:xfrm flipV="1">
          <a:off x="10139802" y="18815456"/>
          <a:ext cx="1081343" cy="3382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505945</xdr:colOff>
      <xdr:row>100</xdr:row>
      <xdr:rowOff>144510</xdr:rowOff>
    </xdr:from>
    <xdr:to>
      <xdr:col>13</xdr:col>
      <xdr:colOff>791189</xdr:colOff>
      <xdr:row>102</xdr:row>
      <xdr:rowOff>115559</xdr:rowOff>
    </xdr:to>
    <xdr:cxnSp macro="">
      <xdr:nvCxnSpPr>
        <xdr:cNvPr id="170" name="Straight Arrow Connector 169">
          <a:extLst>
            <a:ext uri="{FF2B5EF4-FFF2-40B4-BE49-F238E27FC236}">
              <a16:creationId xmlns:a16="http://schemas.microsoft.com/office/drawing/2014/main" id="{26CCAAE2-F1AF-46CE-8654-610961FFF14B}"/>
            </a:ext>
          </a:extLst>
        </xdr:cNvPr>
        <xdr:cNvCxnSpPr>
          <a:stCxn id="11" idx="3"/>
          <a:endCxn id="165" idx="1"/>
        </xdr:cNvCxnSpPr>
      </xdr:nvCxnSpPr>
      <xdr:spPr>
        <a:xfrm>
          <a:off x="10139802" y="19153689"/>
          <a:ext cx="1088066" cy="3520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14185</xdr:colOff>
      <xdr:row>46</xdr:row>
      <xdr:rowOff>120014</xdr:rowOff>
    </xdr:from>
    <xdr:to>
      <xdr:col>20</xdr:col>
      <xdr:colOff>533579</xdr:colOff>
      <xdr:row>49</xdr:row>
      <xdr:rowOff>15240</xdr:rowOff>
    </xdr:to>
    <xdr:sp macro="" textlink="">
      <xdr:nvSpPr>
        <xdr:cNvPr id="178" name="Rectangle 177">
          <a:extLst>
            <a:ext uri="{FF2B5EF4-FFF2-40B4-BE49-F238E27FC236}">
              <a16:creationId xmlns:a16="http://schemas.microsoft.com/office/drawing/2014/main" id="{184E79A4-99DF-492A-8E25-8E7257178B75}"/>
            </a:ext>
          </a:extLst>
        </xdr:cNvPr>
        <xdr:cNvSpPr/>
      </xdr:nvSpPr>
      <xdr:spPr>
        <a:xfrm>
          <a:off x="14464971" y="8842193"/>
          <a:ext cx="2125037"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Chưa</a:t>
          </a:r>
          <a:r>
            <a:rPr lang="en-US" sz="1100" baseline="0">
              <a:solidFill>
                <a:schemeClr val="tx1"/>
              </a:solidFill>
              <a:latin typeface="Arial" panose="020B0604020202020204" pitchFamily="34" charset="0"/>
              <a:cs typeface="Arial" panose="020B0604020202020204" pitchFamily="34" charset="0"/>
            </a:rPr>
            <a:t> nắm rõ được phế phẩm phát sinh</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526856</xdr:colOff>
      <xdr:row>47</xdr:row>
      <xdr:rowOff>156154</xdr:rowOff>
    </xdr:from>
    <xdr:to>
      <xdr:col>18</xdr:col>
      <xdr:colOff>14185</xdr:colOff>
      <xdr:row>47</xdr:row>
      <xdr:rowOff>162877</xdr:rowOff>
    </xdr:to>
    <xdr:cxnSp macro="">
      <xdr:nvCxnSpPr>
        <xdr:cNvPr id="180" name="Straight Arrow Connector 179">
          <a:extLst>
            <a:ext uri="{FF2B5EF4-FFF2-40B4-BE49-F238E27FC236}">
              <a16:creationId xmlns:a16="http://schemas.microsoft.com/office/drawing/2014/main" id="{7E77488A-7997-4D75-9944-BC949542F6B2}"/>
            </a:ext>
          </a:extLst>
        </xdr:cNvPr>
        <xdr:cNvCxnSpPr>
          <a:stCxn id="118" idx="3"/>
          <a:endCxn id="178" idx="1"/>
        </xdr:cNvCxnSpPr>
      </xdr:nvCxnSpPr>
      <xdr:spPr>
        <a:xfrm>
          <a:off x="13371999" y="9068833"/>
          <a:ext cx="1092972" cy="67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794114</xdr:colOff>
      <xdr:row>51</xdr:row>
      <xdr:rowOff>45092</xdr:rowOff>
    </xdr:from>
    <xdr:to>
      <xdr:col>21</xdr:col>
      <xdr:colOff>258535</xdr:colOff>
      <xdr:row>53</xdr:row>
      <xdr:rowOff>130818</xdr:rowOff>
    </xdr:to>
    <xdr:sp macro="" textlink="">
      <xdr:nvSpPr>
        <xdr:cNvPr id="182" name="Rectangle 181">
          <a:extLst>
            <a:ext uri="{FF2B5EF4-FFF2-40B4-BE49-F238E27FC236}">
              <a16:creationId xmlns:a16="http://schemas.microsoft.com/office/drawing/2014/main" id="{1EEF15C1-2FF6-4371-BAB0-2B203151DB5A}"/>
            </a:ext>
          </a:extLst>
        </xdr:cNvPr>
        <xdr:cNvSpPr/>
      </xdr:nvSpPr>
      <xdr:spPr>
        <a:xfrm>
          <a:off x="14442078" y="9719771"/>
          <a:ext cx="2675707"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Chưa</a:t>
          </a:r>
          <a:r>
            <a:rPr lang="en-US" sz="1100" baseline="0">
              <a:solidFill>
                <a:schemeClr val="tx1"/>
              </a:solidFill>
              <a:latin typeface="Arial" panose="020B0604020202020204" pitchFamily="34" charset="0"/>
              <a:cs typeface="Arial" panose="020B0604020202020204" pitchFamily="34" charset="0"/>
            </a:rPr>
            <a:t> nắm rõ được chi tiết sản phẩm</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18</xdr:col>
      <xdr:colOff>16427</xdr:colOff>
      <xdr:row>55</xdr:row>
      <xdr:rowOff>97440</xdr:rowOff>
    </xdr:from>
    <xdr:to>
      <xdr:col>20</xdr:col>
      <xdr:colOff>535821</xdr:colOff>
      <xdr:row>58</xdr:row>
      <xdr:rowOff>183684</xdr:rowOff>
    </xdr:to>
    <xdr:sp macro="" textlink="">
      <xdr:nvSpPr>
        <xdr:cNvPr id="183" name="Rectangle 182">
          <a:extLst>
            <a:ext uri="{FF2B5EF4-FFF2-40B4-BE49-F238E27FC236}">
              <a16:creationId xmlns:a16="http://schemas.microsoft.com/office/drawing/2014/main" id="{0FC4AAD6-841F-417B-950B-8A449D941DE6}"/>
            </a:ext>
          </a:extLst>
        </xdr:cNvPr>
        <xdr:cNvSpPr/>
      </xdr:nvSpPr>
      <xdr:spPr>
        <a:xfrm>
          <a:off x="14467213" y="10534119"/>
          <a:ext cx="2125037" cy="657744"/>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Chưa</a:t>
          </a:r>
          <a:r>
            <a:rPr lang="en-US" sz="1100" baseline="0">
              <a:solidFill>
                <a:schemeClr val="tx1"/>
              </a:solidFill>
              <a:latin typeface="Arial" panose="020B0604020202020204" pitchFamily="34" charset="0"/>
              <a:cs typeface="Arial" panose="020B0604020202020204" pitchFamily="34" charset="0"/>
            </a:rPr>
            <a:t> dự đoán được phế phẩm sẻ phát sinh khi hoạt động</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535138</xdr:colOff>
      <xdr:row>52</xdr:row>
      <xdr:rowOff>87955</xdr:rowOff>
    </xdr:from>
    <xdr:to>
      <xdr:col>17</xdr:col>
      <xdr:colOff>794114</xdr:colOff>
      <xdr:row>54</xdr:row>
      <xdr:rowOff>158134</xdr:rowOff>
    </xdr:to>
    <xdr:cxnSp macro="">
      <xdr:nvCxnSpPr>
        <xdr:cNvPr id="185" name="Straight Arrow Connector 184">
          <a:extLst>
            <a:ext uri="{FF2B5EF4-FFF2-40B4-BE49-F238E27FC236}">
              <a16:creationId xmlns:a16="http://schemas.microsoft.com/office/drawing/2014/main" id="{B5E42B28-4375-45E8-8C2B-F70BC4DC84BB}"/>
            </a:ext>
          </a:extLst>
        </xdr:cNvPr>
        <xdr:cNvCxnSpPr>
          <a:stCxn id="124" idx="3"/>
          <a:endCxn id="182" idx="1"/>
        </xdr:cNvCxnSpPr>
      </xdr:nvCxnSpPr>
      <xdr:spPr>
        <a:xfrm flipV="1">
          <a:off x="13380281" y="9953134"/>
          <a:ext cx="1061797" cy="4511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535138</xdr:colOff>
      <xdr:row>54</xdr:row>
      <xdr:rowOff>158134</xdr:rowOff>
    </xdr:from>
    <xdr:to>
      <xdr:col>18</xdr:col>
      <xdr:colOff>16427</xdr:colOff>
      <xdr:row>57</xdr:row>
      <xdr:rowOff>45312</xdr:rowOff>
    </xdr:to>
    <xdr:cxnSp macro="">
      <xdr:nvCxnSpPr>
        <xdr:cNvPr id="188" name="Straight Arrow Connector 187">
          <a:extLst>
            <a:ext uri="{FF2B5EF4-FFF2-40B4-BE49-F238E27FC236}">
              <a16:creationId xmlns:a16="http://schemas.microsoft.com/office/drawing/2014/main" id="{4A88D1CB-7C5C-4885-8BC5-D6757F7BFD8F}"/>
            </a:ext>
          </a:extLst>
        </xdr:cNvPr>
        <xdr:cNvCxnSpPr>
          <a:stCxn id="124" idx="3"/>
          <a:endCxn id="183" idx="1"/>
        </xdr:cNvCxnSpPr>
      </xdr:nvCxnSpPr>
      <xdr:spPr>
        <a:xfrm>
          <a:off x="13380281" y="10404313"/>
          <a:ext cx="1086932" cy="45867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31592</xdr:colOff>
      <xdr:row>60</xdr:row>
      <xdr:rowOff>67888</xdr:rowOff>
    </xdr:from>
    <xdr:to>
      <xdr:col>20</xdr:col>
      <xdr:colOff>550986</xdr:colOff>
      <xdr:row>64</xdr:row>
      <xdr:rowOff>33208</xdr:rowOff>
    </xdr:to>
    <xdr:sp macro="" textlink="">
      <xdr:nvSpPr>
        <xdr:cNvPr id="190" name="Rectangle 189">
          <a:extLst>
            <a:ext uri="{FF2B5EF4-FFF2-40B4-BE49-F238E27FC236}">
              <a16:creationId xmlns:a16="http://schemas.microsoft.com/office/drawing/2014/main" id="{2A437044-AF98-4D2F-A27F-C6CEDCEAEB74}"/>
            </a:ext>
          </a:extLst>
        </xdr:cNvPr>
        <xdr:cNvSpPr/>
      </xdr:nvSpPr>
      <xdr:spPr>
        <a:xfrm>
          <a:off x="14482378" y="11457067"/>
          <a:ext cx="2125037" cy="727320"/>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Người</a:t>
          </a:r>
          <a:r>
            <a:rPr lang="en-US" sz="1100" baseline="0">
              <a:solidFill>
                <a:schemeClr val="tx1"/>
              </a:solidFill>
              <a:latin typeface="Arial" panose="020B0604020202020204" pitchFamily="34" charset="0"/>
              <a:cs typeface="Arial" panose="020B0604020202020204" pitchFamily="34" charset="0"/>
            </a:rPr>
            <a:t> thiết kế không nắm rõ tác động lực học giữa vĩ và tay kẹp</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530656</xdr:colOff>
      <xdr:row>62</xdr:row>
      <xdr:rowOff>50548</xdr:rowOff>
    </xdr:from>
    <xdr:to>
      <xdr:col>18</xdr:col>
      <xdr:colOff>31592</xdr:colOff>
      <xdr:row>62</xdr:row>
      <xdr:rowOff>57603</xdr:rowOff>
    </xdr:to>
    <xdr:cxnSp macro="">
      <xdr:nvCxnSpPr>
        <xdr:cNvPr id="192" name="Straight Arrow Connector 191">
          <a:extLst>
            <a:ext uri="{FF2B5EF4-FFF2-40B4-BE49-F238E27FC236}">
              <a16:creationId xmlns:a16="http://schemas.microsoft.com/office/drawing/2014/main" id="{DCFA7542-141F-4CD6-BCE8-46C130964BC4}"/>
            </a:ext>
          </a:extLst>
        </xdr:cNvPr>
        <xdr:cNvCxnSpPr>
          <a:stCxn id="125" idx="3"/>
          <a:endCxn id="190" idx="1"/>
        </xdr:cNvCxnSpPr>
      </xdr:nvCxnSpPr>
      <xdr:spPr>
        <a:xfrm flipV="1">
          <a:off x="13375799" y="11820727"/>
          <a:ext cx="1106579" cy="70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4699</xdr:colOff>
      <xdr:row>67</xdr:row>
      <xdr:rowOff>36987</xdr:rowOff>
    </xdr:from>
    <xdr:to>
      <xdr:col>20</xdr:col>
      <xdr:colOff>516889</xdr:colOff>
      <xdr:row>69</xdr:row>
      <xdr:rowOff>122713</xdr:rowOff>
    </xdr:to>
    <xdr:sp macro="" textlink="">
      <xdr:nvSpPr>
        <xdr:cNvPr id="194" name="Rectangle 193">
          <a:extLst>
            <a:ext uri="{FF2B5EF4-FFF2-40B4-BE49-F238E27FC236}">
              <a16:creationId xmlns:a16="http://schemas.microsoft.com/office/drawing/2014/main" id="{3A422561-A520-44AE-B554-4D11119AA6C4}"/>
            </a:ext>
          </a:extLst>
        </xdr:cNvPr>
        <xdr:cNvSpPr/>
      </xdr:nvSpPr>
      <xdr:spPr>
        <a:xfrm>
          <a:off x="14455485" y="12759666"/>
          <a:ext cx="2117833"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Chưa</a:t>
          </a:r>
          <a:r>
            <a:rPr lang="en-US" sz="1100" baseline="0">
              <a:solidFill>
                <a:schemeClr val="tx1"/>
              </a:solidFill>
              <a:latin typeface="Arial" panose="020B0604020202020204" pitchFamily="34" charset="0"/>
              <a:cs typeface="Arial" panose="020B0604020202020204" pitchFamily="34" charset="0"/>
            </a:rPr>
            <a:t> dự đoán được phế phẩm phát sinh</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526174</xdr:colOff>
      <xdr:row>68</xdr:row>
      <xdr:rowOff>26703</xdr:rowOff>
    </xdr:from>
    <xdr:to>
      <xdr:col>18</xdr:col>
      <xdr:colOff>4699</xdr:colOff>
      <xdr:row>68</xdr:row>
      <xdr:rowOff>79850</xdr:rowOff>
    </xdr:to>
    <xdr:cxnSp macro="">
      <xdr:nvCxnSpPr>
        <xdr:cNvPr id="196" name="Straight Arrow Connector 195">
          <a:extLst>
            <a:ext uri="{FF2B5EF4-FFF2-40B4-BE49-F238E27FC236}">
              <a16:creationId xmlns:a16="http://schemas.microsoft.com/office/drawing/2014/main" id="{6EA67A81-CE10-43AA-BFF6-799F2A7BA9F3}"/>
            </a:ext>
          </a:extLst>
        </xdr:cNvPr>
        <xdr:cNvCxnSpPr>
          <a:stCxn id="139" idx="3"/>
          <a:endCxn id="194" idx="1"/>
        </xdr:cNvCxnSpPr>
      </xdr:nvCxnSpPr>
      <xdr:spPr>
        <a:xfrm>
          <a:off x="13371317" y="12939882"/>
          <a:ext cx="1084168" cy="5314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771021</xdr:colOff>
      <xdr:row>72</xdr:row>
      <xdr:rowOff>5296</xdr:rowOff>
    </xdr:from>
    <xdr:to>
      <xdr:col>20</xdr:col>
      <xdr:colOff>494797</xdr:colOff>
      <xdr:row>74</xdr:row>
      <xdr:rowOff>91022</xdr:rowOff>
    </xdr:to>
    <xdr:sp macro="" textlink="">
      <xdr:nvSpPr>
        <xdr:cNvPr id="199" name="Rectangle 198">
          <a:extLst>
            <a:ext uri="{FF2B5EF4-FFF2-40B4-BE49-F238E27FC236}">
              <a16:creationId xmlns:a16="http://schemas.microsoft.com/office/drawing/2014/main" id="{B6D5100B-0D4D-4CC5-BBAD-D4B30D12CC1F}"/>
            </a:ext>
          </a:extLst>
        </xdr:cNvPr>
        <xdr:cNvSpPr/>
      </xdr:nvSpPr>
      <xdr:spPr>
        <a:xfrm>
          <a:off x="14296521" y="13687678"/>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Chưa</a:t>
          </a:r>
          <a:r>
            <a:rPr lang="en-US" sz="1100" baseline="0">
              <a:solidFill>
                <a:schemeClr val="tx1"/>
              </a:solidFill>
              <a:latin typeface="Arial" panose="020B0604020202020204" pitchFamily="34" charset="0"/>
              <a:cs typeface="Arial" panose="020B0604020202020204" pitchFamily="34" charset="0"/>
            </a:rPr>
            <a:t> nắm rõ được phương pháp điều chỉnh thiết bị</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18</xdr:col>
      <xdr:colOff>15744</xdr:colOff>
      <xdr:row>75</xdr:row>
      <xdr:rowOff>101667</xdr:rowOff>
    </xdr:from>
    <xdr:to>
      <xdr:col>20</xdr:col>
      <xdr:colOff>653142</xdr:colOff>
      <xdr:row>77</xdr:row>
      <xdr:rowOff>187393</xdr:rowOff>
    </xdr:to>
    <xdr:sp macro="" textlink="">
      <xdr:nvSpPr>
        <xdr:cNvPr id="200" name="Rectangle 199">
          <a:extLst>
            <a:ext uri="{FF2B5EF4-FFF2-40B4-BE49-F238E27FC236}">
              <a16:creationId xmlns:a16="http://schemas.microsoft.com/office/drawing/2014/main" id="{AE8C2D05-0C4A-468C-B74F-5A06970A681E}"/>
            </a:ext>
          </a:extLst>
        </xdr:cNvPr>
        <xdr:cNvSpPr/>
      </xdr:nvSpPr>
      <xdr:spPr>
        <a:xfrm>
          <a:off x="14466530" y="14348346"/>
          <a:ext cx="2243041"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Chưa</a:t>
          </a:r>
          <a:r>
            <a:rPr lang="en-US" sz="1100" baseline="0">
              <a:solidFill>
                <a:schemeClr val="tx1"/>
              </a:solidFill>
              <a:latin typeface="Arial" panose="020B0604020202020204" pitchFamily="34" charset="0"/>
              <a:cs typeface="Arial" panose="020B0604020202020204" pitchFamily="34" charset="0"/>
            </a:rPr>
            <a:t> có gieji điều chỉnh thiết bị</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532898</xdr:colOff>
      <xdr:row>73</xdr:row>
      <xdr:rowOff>48159</xdr:rowOff>
    </xdr:from>
    <xdr:to>
      <xdr:col>17</xdr:col>
      <xdr:colOff>771021</xdr:colOff>
      <xdr:row>74</xdr:row>
      <xdr:rowOff>164700</xdr:rowOff>
    </xdr:to>
    <xdr:cxnSp macro="">
      <xdr:nvCxnSpPr>
        <xdr:cNvPr id="202" name="Straight Arrow Connector 201">
          <a:extLst>
            <a:ext uri="{FF2B5EF4-FFF2-40B4-BE49-F238E27FC236}">
              <a16:creationId xmlns:a16="http://schemas.microsoft.com/office/drawing/2014/main" id="{E13C5094-5D25-40FF-8463-D8B32A7BD352}"/>
            </a:ext>
          </a:extLst>
        </xdr:cNvPr>
        <xdr:cNvCxnSpPr>
          <a:stCxn id="159" idx="3"/>
          <a:endCxn id="199" idx="1"/>
        </xdr:cNvCxnSpPr>
      </xdr:nvCxnSpPr>
      <xdr:spPr>
        <a:xfrm flipV="1">
          <a:off x="13262780" y="13921041"/>
          <a:ext cx="1033741" cy="30704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532898</xdr:colOff>
      <xdr:row>74</xdr:row>
      <xdr:rowOff>164700</xdr:rowOff>
    </xdr:from>
    <xdr:to>
      <xdr:col>18</xdr:col>
      <xdr:colOff>15744</xdr:colOff>
      <xdr:row>76</xdr:row>
      <xdr:rowOff>144530</xdr:rowOff>
    </xdr:to>
    <xdr:cxnSp macro="">
      <xdr:nvCxnSpPr>
        <xdr:cNvPr id="205" name="Straight Arrow Connector 204">
          <a:extLst>
            <a:ext uri="{FF2B5EF4-FFF2-40B4-BE49-F238E27FC236}">
              <a16:creationId xmlns:a16="http://schemas.microsoft.com/office/drawing/2014/main" id="{BE0954DD-0644-448A-938C-E73FF8E6C8A4}"/>
            </a:ext>
          </a:extLst>
        </xdr:cNvPr>
        <xdr:cNvCxnSpPr>
          <a:stCxn id="159" idx="3"/>
          <a:endCxn id="200" idx="1"/>
        </xdr:cNvCxnSpPr>
      </xdr:nvCxnSpPr>
      <xdr:spPr>
        <a:xfrm>
          <a:off x="13378041" y="14220879"/>
          <a:ext cx="1088489" cy="3608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14727</xdr:colOff>
      <xdr:row>10</xdr:row>
      <xdr:rowOff>104436</xdr:rowOff>
    </xdr:from>
    <xdr:to>
      <xdr:col>20</xdr:col>
      <xdr:colOff>541325</xdr:colOff>
      <xdr:row>12</xdr:row>
      <xdr:rowOff>190162</xdr:rowOff>
    </xdr:to>
    <xdr:sp macro="" textlink="">
      <xdr:nvSpPr>
        <xdr:cNvPr id="224" name="Rectangle 223">
          <a:extLst>
            <a:ext uri="{FF2B5EF4-FFF2-40B4-BE49-F238E27FC236}">
              <a16:creationId xmlns:a16="http://schemas.microsoft.com/office/drawing/2014/main" id="{268D63B6-9D77-4AF0-954D-F04305299266}"/>
            </a:ext>
          </a:extLst>
        </xdr:cNvPr>
        <xdr:cNvSpPr/>
      </xdr:nvSpPr>
      <xdr:spPr>
        <a:xfrm>
          <a:off x="14335845" y="1975818"/>
          <a:ext cx="2117833"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Tạo</a:t>
          </a:r>
          <a:r>
            <a:rPr lang="en-US" sz="1100" baseline="0">
              <a:solidFill>
                <a:schemeClr val="tx1"/>
              </a:solidFill>
              <a:latin typeface="Arial" panose="020B0604020202020204" pitchFamily="34" charset="0"/>
              <a:cs typeface="Arial" panose="020B0604020202020204" pitchFamily="34" charset="0"/>
            </a:rPr>
            <a:t> những dạng mẫu sai khác so với thực tế phát sinh</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535641</xdr:colOff>
      <xdr:row>11</xdr:row>
      <xdr:rowOff>147299</xdr:rowOff>
    </xdr:from>
    <xdr:to>
      <xdr:col>18</xdr:col>
      <xdr:colOff>14727</xdr:colOff>
      <xdr:row>13</xdr:row>
      <xdr:rowOff>81825</xdr:rowOff>
    </xdr:to>
    <xdr:cxnSp macro="">
      <xdr:nvCxnSpPr>
        <xdr:cNvPr id="226" name="Straight Arrow Connector 225">
          <a:extLst>
            <a:ext uri="{FF2B5EF4-FFF2-40B4-BE49-F238E27FC236}">
              <a16:creationId xmlns:a16="http://schemas.microsoft.com/office/drawing/2014/main" id="{A85B33ED-D176-4F41-9F33-CC8D4337FCBB}"/>
            </a:ext>
          </a:extLst>
        </xdr:cNvPr>
        <xdr:cNvCxnSpPr>
          <a:stCxn id="34" idx="3"/>
          <a:endCxn id="224" idx="1"/>
        </xdr:cNvCxnSpPr>
      </xdr:nvCxnSpPr>
      <xdr:spPr>
        <a:xfrm flipV="1">
          <a:off x="13265523" y="2209181"/>
          <a:ext cx="1070322" cy="315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2869</xdr:colOff>
      <xdr:row>5</xdr:row>
      <xdr:rowOff>121372</xdr:rowOff>
    </xdr:from>
    <xdr:to>
      <xdr:col>20</xdr:col>
      <xdr:colOff>535836</xdr:colOff>
      <xdr:row>8</xdr:row>
      <xdr:rowOff>40129</xdr:rowOff>
    </xdr:to>
    <xdr:sp macro="" textlink="">
      <xdr:nvSpPr>
        <xdr:cNvPr id="86" name="Rectangle 85">
          <a:extLst>
            <a:ext uri="{FF2B5EF4-FFF2-40B4-BE49-F238E27FC236}">
              <a16:creationId xmlns:a16="http://schemas.microsoft.com/office/drawing/2014/main" id="{DF86F656-3006-4A5A-BE2C-CAC74FA1A691}"/>
            </a:ext>
          </a:extLst>
        </xdr:cNvPr>
        <xdr:cNvSpPr/>
      </xdr:nvSpPr>
      <xdr:spPr>
        <a:xfrm>
          <a:off x="14323987" y="1040254"/>
          <a:ext cx="2124202" cy="490257"/>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Không</a:t>
          </a:r>
          <a:r>
            <a:rPr lang="en-US" sz="1100" baseline="0">
              <a:solidFill>
                <a:schemeClr val="tx1"/>
              </a:solidFill>
              <a:latin typeface="Arial" panose="020B0604020202020204" pitchFamily="34" charset="0"/>
              <a:cs typeface="Arial" panose="020B0604020202020204" pitchFamily="34" charset="0"/>
            </a:rPr>
            <a:t> dự đoán được phế phẩm có thể phát sinh trên line</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518272</xdr:colOff>
      <xdr:row>5</xdr:row>
      <xdr:rowOff>83585</xdr:rowOff>
    </xdr:from>
    <xdr:to>
      <xdr:col>18</xdr:col>
      <xdr:colOff>2869</xdr:colOff>
      <xdr:row>6</xdr:row>
      <xdr:rowOff>176001</xdr:rowOff>
    </xdr:to>
    <xdr:cxnSp macro="">
      <xdr:nvCxnSpPr>
        <xdr:cNvPr id="31" name="Straight Arrow Connector 30">
          <a:extLst>
            <a:ext uri="{FF2B5EF4-FFF2-40B4-BE49-F238E27FC236}">
              <a16:creationId xmlns:a16="http://schemas.microsoft.com/office/drawing/2014/main" id="{9D699353-68B4-4856-BBD5-926058BDD9B8}"/>
            </a:ext>
          </a:extLst>
        </xdr:cNvPr>
        <xdr:cNvCxnSpPr>
          <a:stCxn id="35" idx="3"/>
          <a:endCxn id="86" idx="1"/>
        </xdr:cNvCxnSpPr>
      </xdr:nvCxnSpPr>
      <xdr:spPr>
        <a:xfrm>
          <a:off x="13248154" y="1002467"/>
          <a:ext cx="1075833" cy="28291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514350</xdr:colOff>
      <xdr:row>26</xdr:row>
      <xdr:rowOff>99887</xdr:rowOff>
    </xdr:from>
    <xdr:to>
      <xdr:col>14</xdr:col>
      <xdr:colOff>11847</xdr:colOff>
      <xdr:row>27</xdr:row>
      <xdr:rowOff>143620</xdr:rowOff>
    </xdr:to>
    <xdr:cxnSp macro="">
      <xdr:nvCxnSpPr>
        <xdr:cNvPr id="244" name="Straight Arrow Connector 243">
          <a:extLst>
            <a:ext uri="{FF2B5EF4-FFF2-40B4-BE49-F238E27FC236}">
              <a16:creationId xmlns:a16="http://schemas.microsoft.com/office/drawing/2014/main" id="{80B8882C-A282-43AA-8AA0-33395689187A}"/>
            </a:ext>
          </a:extLst>
        </xdr:cNvPr>
        <xdr:cNvCxnSpPr>
          <a:stCxn id="5" idx="3"/>
          <a:endCxn id="87" idx="1"/>
        </xdr:cNvCxnSpPr>
      </xdr:nvCxnSpPr>
      <xdr:spPr>
        <a:xfrm>
          <a:off x="10061762" y="5019269"/>
          <a:ext cx="1088732" cy="23423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780571</xdr:colOff>
      <xdr:row>32</xdr:row>
      <xdr:rowOff>174716</xdr:rowOff>
    </xdr:from>
    <xdr:to>
      <xdr:col>16</xdr:col>
      <xdr:colOff>504347</xdr:colOff>
      <xdr:row>35</xdr:row>
      <xdr:rowOff>69942</xdr:rowOff>
    </xdr:to>
    <xdr:sp macro="" textlink="">
      <xdr:nvSpPr>
        <xdr:cNvPr id="132" name="Rectangle 131">
          <a:extLst>
            <a:ext uri="{FF2B5EF4-FFF2-40B4-BE49-F238E27FC236}">
              <a16:creationId xmlns:a16="http://schemas.microsoft.com/office/drawing/2014/main" id="{F57ED9A8-E770-428A-A3E0-B6C204E2B7B0}"/>
            </a:ext>
          </a:extLst>
        </xdr:cNvPr>
        <xdr:cNvSpPr/>
      </xdr:nvSpPr>
      <xdr:spPr>
        <a:xfrm>
          <a:off x="11123600" y="6237098"/>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Điều</a:t>
          </a:r>
          <a:r>
            <a:rPr lang="en-US" sz="1100" baseline="0">
              <a:solidFill>
                <a:schemeClr val="tx1"/>
              </a:solidFill>
              <a:latin typeface="Arial" panose="020B0604020202020204" pitchFamily="34" charset="0"/>
              <a:cs typeface="Arial" panose="020B0604020202020204" pitchFamily="34" charset="0"/>
            </a:rPr>
            <a:t> kiện ngoại quan chưa nhìn rõ được phế phẩm</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514350</xdr:colOff>
      <xdr:row>26</xdr:row>
      <xdr:rowOff>99887</xdr:rowOff>
    </xdr:from>
    <xdr:to>
      <xdr:col>13</xdr:col>
      <xdr:colOff>780571</xdr:colOff>
      <xdr:row>34</xdr:row>
      <xdr:rowOff>27079</xdr:rowOff>
    </xdr:to>
    <xdr:cxnSp macro="">
      <xdr:nvCxnSpPr>
        <xdr:cNvPr id="48" name="Straight Arrow Connector 47">
          <a:extLst>
            <a:ext uri="{FF2B5EF4-FFF2-40B4-BE49-F238E27FC236}">
              <a16:creationId xmlns:a16="http://schemas.microsoft.com/office/drawing/2014/main" id="{624036AA-9B1D-4532-BBD3-4E3A8B3BD675}"/>
            </a:ext>
          </a:extLst>
        </xdr:cNvPr>
        <xdr:cNvCxnSpPr>
          <a:stCxn id="5" idx="3"/>
          <a:endCxn id="132" idx="1"/>
        </xdr:cNvCxnSpPr>
      </xdr:nvCxnSpPr>
      <xdr:spPr>
        <a:xfrm>
          <a:off x="10061762" y="5019269"/>
          <a:ext cx="1061838" cy="14511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14088</xdr:colOff>
      <xdr:row>31</xdr:row>
      <xdr:rowOff>69381</xdr:rowOff>
    </xdr:from>
    <xdr:to>
      <xdr:col>20</xdr:col>
      <xdr:colOff>533482</xdr:colOff>
      <xdr:row>33</xdr:row>
      <xdr:rowOff>155107</xdr:rowOff>
    </xdr:to>
    <xdr:sp macro="" textlink="">
      <xdr:nvSpPr>
        <xdr:cNvPr id="136" name="Rectangle 135">
          <a:extLst>
            <a:ext uri="{FF2B5EF4-FFF2-40B4-BE49-F238E27FC236}">
              <a16:creationId xmlns:a16="http://schemas.microsoft.com/office/drawing/2014/main" id="{F4C0046E-7982-46BA-B442-60D70272F6AC}"/>
            </a:ext>
          </a:extLst>
        </xdr:cNvPr>
        <xdr:cNvSpPr/>
      </xdr:nvSpPr>
      <xdr:spPr>
        <a:xfrm>
          <a:off x="14335206" y="5941263"/>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Test</a:t>
          </a:r>
          <a:r>
            <a:rPr lang="en-US" sz="1100" baseline="0">
              <a:solidFill>
                <a:schemeClr val="tx1"/>
              </a:solidFill>
              <a:latin typeface="Arial" panose="020B0604020202020204" pitchFamily="34" charset="0"/>
              <a:cs typeface="Arial" panose="020B0604020202020204" pitchFamily="34" charset="0"/>
            </a:rPr>
            <a:t> điều kiện quan học thiếu hạn mục phế phẩm</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504347</xdr:colOff>
      <xdr:row>32</xdr:row>
      <xdr:rowOff>112244</xdr:rowOff>
    </xdr:from>
    <xdr:to>
      <xdr:col>18</xdr:col>
      <xdr:colOff>14088</xdr:colOff>
      <xdr:row>34</xdr:row>
      <xdr:rowOff>27079</xdr:rowOff>
    </xdr:to>
    <xdr:cxnSp macro="">
      <xdr:nvCxnSpPr>
        <xdr:cNvPr id="51" name="Straight Arrow Connector 50">
          <a:extLst>
            <a:ext uri="{FF2B5EF4-FFF2-40B4-BE49-F238E27FC236}">
              <a16:creationId xmlns:a16="http://schemas.microsoft.com/office/drawing/2014/main" id="{85DD7AF3-1C20-445B-9038-8577089FD6D4}"/>
            </a:ext>
          </a:extLst>
        </xdr:cNvPr>
        <xdr:cNvCxnSpPr>
          <a:stCxn id="132" idx="3"/>
          <a:endCxn id="136" idx="1"/>
        </xdr:cNvCxnSpPr>
      </xdr:nvCxnSpPr>
      <xdr:spPr>
        <a:xfrm flipV="1">
          <a:off x="13234229" y="6174626"/>
          <a:ext cx="1100977" cy="2958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794018</xdr:colOff>
      <xdr:row>34</xdr:row>
      <xdr:rowOff>179290</xdr:rowOff>
    </xdr:from>
    <xdr:to>
      <xdr:col>20</xdr:col>
      <xdr:colOff>517794</xdr:colOff>
      <xdr:row>38</xdr:row>
      <xdr:rowOff>33613</xdr:rowOff>
    </xdr:to>
    <xdr:sp macro="" textlink="">
      <xdr:nvSpPr>
        <xdr:cNvPr id="140" name="Rectangle 139">
          <a:extLst>
            <a:ext uri="{FF2B5EF4-FFF2-40B4-BE49-F238E27FC236}">
              <a16:creationId xmlns:a16="http://schemas.microsoft.com/office/drawing/2014/main" id="{2645744C-8A2E-43B1-AC27-6F81C09222A1}"/>
            </a:ext>
          </a:extLst>
        </xdr:cNvPr>
        <xdr:cNvSpPr/>
      </xdr:nvSpPr>
      <xdr:spPr>
        <a:xfrm>
          <a:off x="14319518" y="6622672"/>
          <a:ext cx="2110629" cy="616323"/>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Người</a:t>
          </a:r>
          <a:r>
            <a:rPr lang="en-US" sz="1100" baseline="0">
              <a:solidFill>
                <a:schemeClr val="tx1"/>
              </a:solidFill>
              <a:latin typeface="Arial" panose="020B0604020202020204" pitchFamily="34" charset="0"/>
              <a:cs typeface="Arial" panose="020B0604020202020204" pitchFamily="34" charset="0"/>
            </a:rPr>
            <a:t> test điều kiện không nắm rõ hết vị trí phế phẩm phát sinh</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504347</xdr:colOff>
      <xdr:row>34</xdr:row>
      <xdr:rowOff>27079</xdr:rowOff>
    </xdr:from>
    <xdr:to>
      <xdr:col>17</xdr:col>
      <xdr:colOff>794018</xdr:colOff>
      <xdr:row>36</xdr:row>
      <xdr:rowOff>106452</xdr:rowOff>
    </xdr:to>
    <xdr:cxnSp macro="">
      <xdr:nvCxnSpPr>
        <xdr:cNvPr id="54" name="Straight Arrow Connector 53">
          <a:extLst>
            <a:ext uri="{FF2B5EF4-FFF2-40B4-BE49-F238E27FC236}">
              <a16:creationId xmlns:a16="http://schemas.microsoft.com/office/drawing/2014/main" id="{111050DB-2058-4C86-95F5-99745D9BA408}"/>
            </a:ext>
          </a:extLst>
        </xdr:cNvPr>
        <xdr:cNvCxnSpPr>
          <a:stCxn id="132" idx="3"/>
          <a:endCxn id="140" idx="1"/>
        </xdr:cNvCxnSpPr>
      </xdr:nvCxnSpPr>
      <xdr:spPr>
        <a:xfrm>
          <a:off x="13234229" y="6470461"/>
          <a:ext cx="1085289" cy="4603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14088</xdr:colOff>
      <xdr:row>40</xdr:row>
      <xdr:rowOff>13351</xdr:rowOff>
    </xdr:from>
    <xdr:to>
      <xdr:col>16</xdr:col>
      <xdr:colOff>533482</xdr:colOff>
      <xdr:row>42</xdr:row>
      <xdr:rowOff>99077</xdr:rowOff>
    </xdr:to>
    <xdr:sp macro="" textlink="">
      <xdr:nvSpPr>
        <xdr:cNvPr id="79" name="Rectangle 78">
          <a:extLst>
            <a:ext uri="{FF2B5EF4-FFF2-40B4-BE49-F238E27FC236}">
              <a16:creationId xmlns:a16="http://schemas.microsoft.com/office/drawing/2014/main" id="{B03D7C44-0A3D-4AA2-AA7D-84FB1CA729D6}"/>
            </a:ext>
          </a:extLst>
        </xdr:cNvPr>
        <xdr:cNvSpPr/>
      </xdr:nvSpPr>
      <xdr:spPr>
        <a:xfrm>
          <a:off x="11152735" y="7599733"/>
          <a:ext cx="2110629" cy="466726"/>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Độ</a:t>
          </a:r>
          <a:r>
            <a:rPr lang="en-US" sz="1100" baseline="0">
              <a:solidFill>
                <a:schemeClr val="tx1"/>
              </a:solidFill>
              <a:latin typeface="Arial" panose="020B0604020202020204" pitchFamily="34" charset="0"/>
              <a:cs typeface="Arial" panose="020B0604020202020204" pitchFamily="34" charset="0"/>
            </a:rPr>
            <a:t> phân giải camera chưa phù hợp với kích thước phế phẩm</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12</xdr:col>
      <xdr:colOff>514350</xdr:colOff>
      <xdr:row>26</xdr:row>
      <xdr:rowOff>99887</xdr:rowOff>
    </xdr:from>
    <xdr:to>
      <xdr:col>14</xdr:col>
      <xdr:colOff>14088</xdr:colOff>
      <xdr:row>41</xdr:row>
      <xdr:rowOff>56214</xdr:rowOff>
    </xdr:to>
    <xdr:cxnSp macro="">
      <xdr:nvCxnSpPr>
        <xdr:cNvPr id="12" name="Straight Arrow Connector 11">
          <a:extLst>
            <a:ext uri="{FF2B5EF4-FFF2-40B4-BE49-F238E27FC236}">
              <a16:creationId xmlns:a16="http://schemas.microsoft.com/office/drawing/2014/main" id="{69A2D9DC-A6A0-436A-B1BD-CA7C35DE1999}"/>
            </a:ext>
          </a:extLst>
        </xdr:cNvPr>
        <xdr:cNvCxnSpPr>
          <a:stCxn id="5" idx="3"/>
          <a:endCxn id="79" idx="1"/>
        </xdr:cNvCxnSpPr>
      </xdr:nvCxnSpPr>
      <xdr:spPr>
        <a:xfrm>
          <a:off x="10061762" y="5019269"/>
          <a:ext cx="1090973" cy="281382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794018</xdr:colOff>
      <xdr:row>39</xdr:row>
      <xdr:rowOff>42486</xdr:rowOff>
    </xdr:from>
    <xdr:to>
      <xdr:col>20</xdr:col>
      <xdr:colOff>517794</xdr:colOff>
      <xdr:row>43</xdr:row>
      <xdr:rowOff>78441</xdr:rowOff>
    </xdr:to>
    <xdr:sp macro="" textlink="">
      <xdr:nvSpPr>
        <xdr:cNvPr id="83" name="Rectangle 82">
          <a:extLst>
            <a:ext uri="{FF2B5EF4-FFF2-40B4-BE49-F238E27FC236}">
              <a16:creationId xmlns:a16="http://schemas.microsoft.com/office/drawing/2014/main" id="{4A74556B-0856-4AD2-BDF1-87468F3D5DAD}"/>
            </a:ext>
          </a:extLst>
        </xdr:cNvPr>
        <xdr:cNvSpPr/>
      </xdr:nvSpPr>
      <xdr:spPr>
        <a:xfrm>
          <a:off x="14319518" y="7438368"/>
          <a:ext cx="2110629" cy="797955"/>
        </a:xfrm>
        <a:prstGeom prst="rect">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a:solidFill>
                <a:schemeClr val="tx1"/>
              </a:solidFill>
              <a:latin typeface="Arial" panose="020B0604020202020204" pitchFamily="34" charset="0"/>
              <a:cs typeface="Arial" panose="020B0604020202020204" pitchFamily="34" charset="0"/>
            </a:rPr>
            <a:t>Test</a:t>
          </a:r>
          <a:r>
            <a:rPr lang="en-US" sz="1100" baseline="0">
              <a:solidFill>
                <a:schemeClr val="tx1"/>
              </a:solidFill>
              <a:latin typeface="Arial" panose="020B0604020202020204" pitchFamily="34" charset="0"/>
              <a:cs typeface="Arial" panose="020B0604020202020204" pitchFamily="34" charset="0"/>
            </a:rPr>
            <a:t> điều kiện không làm rõ được kích thước phế phẩm (kích thước min bằng bao nhiêu pixel)</a:t>
          </a:r>
          <a:endParaRPr lang="en-US" sz="1100">
            <a:solidFill>
              <a:schemeClr val="tx1"/>
            </a:solidFill>
            <a:latin typeface="Arial" panose="020B0604020202020204" pitchFamily="34" charset="0"/>
            <a:cs typeface="Arial" panose="020B0604020202020204" pitchFamily="34" charset="0"/>
          </a:endParaRPr>
        </a:p>
      </xdr:txBody>
    </xdr:sp>
    <xdr:clientData/>
  </xdr:twoCellAnchor>
  <xdr:twoCellAnchor>
    <xdr:from>
      <xdr:col>16</xdr:col>
      <xdr:colOff>533482</xdr:colOff>
      <xdr:row>41</xdr:row>
      <xdr:rowOff>56214</xdr:rowOff>
    </xdr:from>
    <xdr:to>
      <xdr:col>17</xdr:col>
      <xdr:colOff>794018</xdr:colOff>
      <xdr:row>41</xdr:row>
      <xdr:rowOff>60464</xdr:rowOff>
    </xdr:to>
    <xdr:cxnSp macro="">
      <xdr:nvCxnSpPr>
        <xdr:cNvPr id="16" name="Straight Arrow Connector 15">
          <a:extLst>
            <a:ext uri="{FF2B5EF4-FFF2-40B4-BE49-F238E27FC236}">
              <a16:creationId xmlns:a16="http://schemas.microsoft.com/office/drawing/2014/main" id="{E0B689E8-470C-4631-ACA4-A94DDD98CA79}"/>
            </a:ext>
          </a:extLst>
        </xdr:cNvPr>
        <xdr:cNvCxnSpPr>
          <a:stCxn id="79" idx="3"/>
          <a:endCxn id="83" idx="1"/>
        </xdr:cNvCxnSpPr>
      </xdr:nvCxnSpPr>
      <xdr:spPr>
        <a:xfrm>
          <a:off x="13263364" y="7833096"/>
          <a:ext cx="1056154" cy="4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424544</xdr:colOff>
      <xdr:row>1</xdr:row>
      <xdr:rowOff>2722</xdr:rowOff>
    </xdr:from>
    <xdr:to>
      <xdr:col>27</xdr:col>
      <xdr:colOff>383721</xdr:colOff>
      <xdr:row>44</xdr:row>
      <xdr:rowOff>138793</xdr:rowOff>
    </xdr:to>
    <xdr:sp macro="" textlink="">
      <xdr:nvSpPr>
        <xdr:cNvPr id="90" name="Rectangle 89">
          <a:extLst>
            <a:ext uri="{FF2B5EF4-FFF2-40B4-BE49-F238E27FC236}">
              <a16:creationId xmlns:a16="http://schemas.microsoft.com/office/drawing/2014/main" id="{FE2EAA8F-441D-404D-A7D7-C7D1383B3374}"/>
            </a:ext>
          </a:extLst>
        </xdr:cNvPr>
        <xdr:cNvSpPr/>
      </xdr:nvSpPr>
      <xdr:spPr>
        <a:xfrm>
          <a:off x="18086615" y="152401"/>
          <a:ext cx="3211285" cy="8327571"/>
        </a:xfrm>
        <a:prstGeom prst="rect">
          <a:avLst/>
        </a:prstGeom>
        <a:solidFill>
          <a:schemeClr val="accent6">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solidFill>
                <a:schemeClr val="tx1"/>
              </a:solidFill>
              <a:latin typeface="Arial" panose="020B0604020202020204" pitchFamily="34" charset="0"/>
              <a:cs typeface="Arial" panose="020B0604020202020204" pitchFamily="34" charset="0"/>
            </a:rPr>
            <a:t>PHƯƠNG PHÁP</a:t>
          </a:r>
          <a:r>
            <a:rPr lang="en-US" sz="1100" baseline="0">
              <a:solidFill>
                <a:schemeClr val="tx1"/>
              </a:solidFill>
              <a:latin typeface="Arial" panose="020B0604020202020204" pitchFamily="34" charset="0"/>
              <a:cs typeface="Arial" panose="020B0604020202020204" pitchFamily="34" charset="0"/>
            </a:rPr>
            <a:t> HƯỚNG GIẢI QUYẾT ĐỐI VỚI THIẾT BỊ MỚI </a:t>
          </a:r>
        </a:p>
        <a:p>
          <a:pPr algn="l"/>
          <a:endParaRPr lang="en-US" sz="1100" baseline="0">
            <a:solidFill>
              <a:schemeClr val="tx1"/>
            </a:solidFill>
            <a:latin typeface="Arial" panose="020B0604020202020204" pitchFamily="34" charset="0"/>
            <a:cs typeface="Arial" panose="020B0604020202020204" pitchFamily="34" charset="0"/>
          </a:endParaRPr>
        </a:p>
        <a:p>
          <a:pPr algn="l"/>
          <a:r>
            <a:rPr lang="en-US" sz="1100" baseline="0">
              <a:solidFill>
                <a:schemeClr val="tx1"/>
              </a:solidFill>
              <a:latin typeface="Arial" panose="020B0604020202020204" pitchFamily="34" charset="0"/>
              <a:cs typeface="Arial" panose="020B0604020202020204" pitchFamily="34" charset="0"/>
            </a:rPr>
            <a:t>1. Trước khi test điều kiện, thiết kế máy cần thảo luận cùng các bộ môn liên quan về những hạng mục kiểm xuất , số lượng kiểm xuất -&gt; Cần làm rõ được kích thước kiểm xuất và phương pháp ngoại quan dành cho nhân viên.</a:t>
          </a:r>
        </a:p>
        <a:p>
          <a:pPr algn="l"/>
          <a:endParaRPr lang="en-US" sz="1100" baseline="0">
            <a:solidFill>
              <a:schemeClr val="tx1"/>
            </a:solidFill>
            <a:latin typeface="Arial" panose="020B0604020202020204" pitchFamily="34" charset="0"/>
            <a:cs typeface="Arial" panose="020B0604020202020204" pitchFamily="34" charset="0"/>
          </a:endParaRPr>
        </a:p>
        <a:p>
          <a:pPr algn="l"/>
          <a:r>
            <a:rPr lang="en-US" sz="1100" baseline="0">
              <a:solidFill>
                <a:schemeClr val="tx1"/>
              </a:solidFill>
              <a:latin typeface="Arial" panose="020B0604020202020204" pitchFamily="34" charset="0"/>
              <a:cs typeface="Arial" panose="020B0604020202020204" pitchFamily="34" charset="0"/>
            </a:rPr>
            <a:t>2. Tập hợp mẫu phế phẩm phát sinh trên công đoạn nhằm tránh việc tạo mẫu sai khác so với thực tế</a:t>
          </a:r>
        </a:p>
        <a:p>
          <a:pPr algn="l"/>
          <a:endParaRPr lang="en-US" sz="1100" baseline="0">
            <a:solidFill>
              <a:schemeClr val="tx1"/>
            </a:solidFill>
            <a:latin typeface="Arial" panose="020B0604020202020204" pitchFamily="34" charset="0"/>
            <a:cs typeface="Arial" panose="020B0604020202020204" pitchFamily="34" charset="0"/>
          </a:endParaRPr>
        </a:p>
        <a:p>
          <a:pPr algn="l"/>
          <a:r>
            <a:rPr lang="en-US" sz="1100" baseline="0">
              <a:solidFill>
                <a:schemeClr val="tx1"/>
              </a:solidFill>
              <a:latin typeface="Arial" panose="020B0604020202020204" pitchFamily="34" charset="0"/>
              <a:cs typeface="Arial" panose="020B0604020202020204" pitchFamily="34" charset="0"/>
            </a:rPr>
            <a:t>3. Việc test điều kiện quan học cần làm rõ được hình ảnh phế phẩm cần kiểm xuất, vị trí kiểm xuất cần được bao phủ toàn bộ vùng kiểm. Tính toán được kích thước phế phẩm có thể kiểm xuất </a:t>
          </a:r>
        </a:p>
        <a:p>
          <a:pPr algn="l"/>
          <a:endParaRPr lang="en-US" sz="1100" baseline="0">
            <a:solidFill>
              <a:schemeClr val="tx1"/>
            </a:solidFill>
            <a:latin typeface="Arial" panose="020B0604020202020204" pitchFamily="34" charset="0"/>
            <a:cs typeface="Arial" panose="020B0604020202020204" pitchFamily="34" charset="0"/>
          </a:endParaRPr>
        </a:p>
        <a:p>
          <a:pPr algn="l"/>
          <a:endParaRPr lang="en-US" sz="1100" baseline="0">
            <a:solidFill>
              <a:schemeClr val="tx1"/>
            </a:solidFill>
            <a:latin typeface="Arial" panose="020B0604020202020204" pitchFamily="34" charset="0"/>
            <a:cs typeface="Arial" panose="020B0604020202020204" pitchFamily="34" charset="0"/>
          </a:endParaRPr>
        </a:p>
        <a:p>
          <a:pPr algn="l"/>
          <a:endParaRPr lang="en-US" sz="1100" baseline="0">
            <a:solidFill>
              <a:schemeClr val="tx1"/>
            </a:solidFill>
            <a:latin typeface="Arial" panose="020B0604020202020204" pitchFamily="34" charset="0"/>
            <a:cs typeface="Arial" panose="020B0604020202020204" pitchFamily="34" charset="0"/>
          </a:endParaRPr>
        </a:p>
        <a:p>
          <a:pPr algn="l"/>
          <a:endParaRPr lang="en-US" sz="1100" baseline="0">
            <a:solidFill>
              <a:schemeClr val="tx1"/>
            </a:solidFill>
            <a:latin typeface="Arial" panose="020B0604020202020204" pitchFamily="34" charset="0"/>
            <a:cs typeface="Arial" panose="020B0604020202020204" pitchFamily="34" charset="0"/>
          </a:endParaRPr>
        </a:p>
        <a:p>
          <a:pPr marL="0" marR="0" lvl="0" indent="0" algn="l"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PHƯƠNG PHÁP</a:t>
          </a:r>
          <a:r>
            <a:rPr lang="en-US" sz="1100" baseline="0">
              <a:solidFill>
                <a:schemeClr val="tx1"/>
              </a:solidFill>
              <a:effectLst/>
              <a:latin typeface="+mn-lt"/>
              <a:ea typeface="+mn-ea"/>
              <a:cs typeface="+mn-cs"/>
            </a:rPr>
            <a:t> HƯỚNG GIẢI QUYẾT ĐỐI VỚI THIẾT BỊ ĐÃ KIỂM TRA BẰNG FH NHƯNG KHÔNG THỂ CẮT GIẢM NGƯỜi</a:t>
          </a:r>
        </a:p>
        <a:p>
          <a:pPr marL="0" marR="0" lvl="0" indent="0" algn="l" defTabSz="914400" eaLnBrk="1" fontAlgn="auto" latinLnBrk="0" hangingPunct="1">
            <a:lnSpc>
              <a:spcPct val="100000"/>
            </a:lnSpc>
            <a:spcBef>
              <a:spcPts val="0"/>
            </a:spcBef>
            <a:spcAft>
              <a:spcPts val="0"/>
            </a:spcAft>
            <a:buClrTx/>
            <a:buSzTx/>
            <a:buFontTx/>
            <a:buNone/>
            <a:tabLst/>
            <a:defRPr/>
          </a:pPr>
          <a:endParaRPr lang="en-US" sz="1100" baseline="0">
            <a:solidFill>
              <a:schemeClr val="tx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n-US" sz="1100" baseline="0">
              <a:solidFill>
                <a:schemeClr val="tx1"/>
              </a:solidFill>
              <a:effectLst/>
              <a:latin typeface="+mn-lt"/>
              <a:ea typeface="+mn-ea"/>
              <a:cs typeface="+mn-cs"/>
            </a:rPr>
            <a:t>*Đảm trách cần thuyết minh làm rõ điểm vấn đề đang gặp phải cho cấp trên được nắm rõ, cùng thảo luận đưa ra phương pháp giải quyết phù hợp.</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aseline="0">
              <a:solidFill>
                <a:schemeClr val="tx1"/>
              </a:solidFill>
              <a:effectLst/>
              <a:latin typeface="+mn-lt"/>
              <a:ea typeface="+mn-ea"/>
              <a:cs typeface="+mn-cs"/>
            </a:rPr>
            <a:t>Nội dung bao gồm:</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aseline="0">
              <a:solidFill>
                <a:schemeClr val="tx1"/>
              </a:solidFill>
              <a:effectLst/>
              <a:latin typeface="+mn-lt"/>
              <a:ea typeface="+mn-ea"/>
              <a:cs typeface="+mn-cs"/>
            </a:rPr>
            <a:t>- Điều kiện quan học (thất bại M100)</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aseline="0">
              <a:solidFill>
                <a:schemeClr val="tx1"/>
              </a:solidFill>
              <a:effectLst/>
              <a:latin typeface="+mn-lt"/>
              <a:ea typeface="+mn-ea"/>
              <a:cs typeface="+mn-cs"/>
            </a:rPr>
            <a:t>- Tiêu chuẩn, hình mẫu ngoại quan đã phù hợp hay chưa (thất bại M100, M104, VL FF180)</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aseline="0">
              <a:solidFill>
                <a:schemeClr val="tx1"/>
              </a:solidFill>
              <a:effectLst/>
              <a:latin typeface="+mn-lt"/>
              <a:ea typeface="+mn-ea"/>
              <a:cs typeface="+mn-cs"/>
            </a:rPr>
            <a:t>- Chương trình cơ cấu kiểm xuất đã phù hợp hay chưa (thất bại M104)</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aseline="0">
              <a:solidFill>
                <a:schemeClr val="tx1"/>
              </a:solidFill>
              <a:effectLst/>
              <a:latin typeface="+mn-lt"/>
              <a:ea typeface="+mn-ea"/>
              <a:cs typeface="+mn-cs"/>
            </a:rPr>
            <a:t>- Phương pháp kiểm tra xác nhận đã đúng hay chưa (thất bại VL RF370CB, M104, M100, FF180,FC180)</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aseline="0">
              <a:solidFill>
                <a:schemeClr val="tx1"/>
              </a:solidFill>
              <a:effectLst/>
              <a:latin typeface="+mn-lt"/>
              <a:ea typeface="+mn-ea"/>
              <a:cs typeface="+mn-cs"/>
            </a:rPr>
            <a:t>- Những hạng mục thiết bị đang kiểm xuất trong và ngoài tiêu chuẩn (thất bại M104)</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aseline="0">
              <a:solidFill>
                <a:schemeClr val="tx1"/>
              </a:solidFill>
              <a:effectLst/>
              <a:latin typeface="+mn-lt"/>
              <a:ea typeface="+mn-ea"/>
              <a:cs typeface="+mn-cs"/>
            </a:rPr>
            <a:t>-  Những khó khăn hiện tại đang gặp phải.</a:t>
          </a:r>
        </a:p>
        <a:p>
          <a:pPr marL="0" marR="0" lvl="0" indent="0" algn="l" defTabSz="914400" eaLnBrk="1" fontAlgn="auto" latinLnBrk="0" hangingPunct="1">
            <a:lnSpc>
              <a:spcPct val="100000"/>
            </a:lnSpc>
            <a:spcBef>
              <a:spcPts val="0"/>
            </a:spcBef>
            <a:spcAft>
              <a:spcPts val="0"/>
            </a:spcAft>
            <a:buClrTx/>
            <a:buSzTx/>
            <a:buFontTx/>
            <a:buNone/>
            <a:tabLst/>
            <a:defRPr/>
          </a:pPr>
          <a:r>
            <a:rPr lang="en-US" sz="1100" baseline="0">
              <a:solidFill>
                <a:schemeClr val="tx1"/>
              </a:solidFill>
              <a:effectLst/>
              <a:latin typeface="+mn-lt"/>
              <a:ea typeface="+mn-ea"/>
              <a:cs typeface="+mn-cs"/>
            </a:rPr>
            <a:t>-&gt; Trường hợp nếu đưa AI vào kiểm xuất người đảm trách có nhiệm vụ giáo dục về phế phẩm cho nhân viên AI</a:t>
          </a:r>
          <a:endParaRPr lang="en-US">
            <a:solidFill>
              <a:schemeClr val="tx1"/>
            </a:solidFill>
            <a:effectLst/>
          </a:endParaRPr>
        </a:p>
      </xdr:txBody>
    </xdr:sp>
    <xdr:clientData/>
  </xdr:twoCellAnchor>
  <xdr:twoCellAnchor>
    <xdr:from>
      <xdr:col>21</xdr:col>
      <xdr:colOff>235323</xdr:colOff>
      <xdr:row>21</xdr:row>
      <xdr:rowOff>145677</xdr:rowOff>
    </xdr:from>
    <xdr:to>
      <xdr:col>22</xdr:col>
      <xdr:colOff>425824</xdr:colOff>
      <xdr:row>24</xdr:row>
      <xdr:rowOff>58809</xdr:rowOff>
    </xdr:to>
    <xdr:sp macro="" textlink="">
      <xdr:nvSpPr>
        <xdr:cNvPr id="24" name="Arrow: Right 23">
          <a:extLst>
            <a:ext uri="{FF2B5EF4-FFF2-40B4-BE49-F238E27FC236}">
              <a16:creationId xmlns:a16="http://schemas.microsoft.com/office/drawing/2014/main" id="{51A24B83-BC1E-4240-8E35-D2D93E17BE5C}"/>
            </a:ext>
          </a:extLst>
        </xdr:cNvPr>
        <xdr:cNvSpPr/>
      </xdr:nvSpPr>
      <xdr:spPr>
        <a:xfrm>
          <a:off x="16943294" y="4112559"/>
          <a:ext cx="986118" cy="484632"/>
        </a:xfrm>
        <a:prstGeom prst="rightArrow">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424542</xdr:colOff>
      <xdr:row>45</xdr:row>
      <xdr:rowOff>70756</xdr:rowOff>
    </xdr:from>
    <xdr:to>
      <xdr:col>27</xdr:col>
      <xdr:colOff>370113</xdr:colOff>
      <xdr:row>79</xdr:row>
      <xdr:rowOff>2721</xdr:rowOff>
    </xdr:to>
    <xdr:sp macro="" textlink="">
      <xdr:nvSpPr>
        <xdr:cNvPr id="94" name="Rectangle 93">
          <a:extLst>
            <a:ext uri="{FF2B5EF4-FFF2-40B4-BE49-F238E27FC236}">
              <a16:creationId xmlns:a16="http://schemas.microsoft.com/office/drawing/2014/main" id="{B0B7E1CD-048E-481A-B88F-AB26A3675B0E}"/>
            </a:ext>
          </a:extLst>
        </xdr:cNvPr>
        <xdr:cNvSpPr/>
      </xdr:nvSpPr>
      <xdr:spPr>
        <a:xfrm>
          <a:off x="18086613" y="8602435"/>
          <a:ext cx="3197679" cy="6408965"/>
        </a:xfrm>
        <a:prstGeom prst="rect">
          <a:avLst/>
        </a:prstGeom>
        <a:solidFill>
          <a:schemeClr val="accent6">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421821</xdr:colOff>
      <xdr:row>58</xdr:row>
      <xdr:rowOff>125665</xdr:rowOff>
    </xdr:from>
    <xdr:to>
      <xdr:col>22</xdr:col>
      <xdr:colOff>451438</xdr:colOff>
      <xdr:row>61</xdr:row>
      <xdr:rowOff>38797</xdr:rowOff>
    </xdr:to>
    <xdr:sp macro="" textlink="">
      <xdr:nvSpPr>
        <xdr:cNvPr id="95" name="Arrow: Right 94">
          <a:extLst>
            <a:ext uri="{FF2B5EF4-FFF2-40B4-BE49-F238E27FC236}">
              <a16:creationId xmlns:a16="http://schemas.microsoft.com/office/drawing/2014/main" id="{D8348A0C-CBCD-4630-BF04-F42811256918}"/>
            </a:ext>
          </a:extLst>
        </xdr:cNvPr>
        <xdr:cNvSpPr/>
      </xdr:nvSpPr>
      <xdr:spPr>
        <a:xfrm>
          <a:off x="17281071" y="11133844"/>
          <a:ext cx="832438" cy="484632"/>
        </a:xfrm>
        <a:prstGeom prst="rightArrow">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288471</xdr:colOff>
      <xdr:row>82</xdr:row>
      <xdr:rowOff>179611</xdr:rowOff>
    </xdr:from>
    <xdr:to>
      <xdr:col>24</xdr:col>
      <xdr:colOff>2722</xdr:colOff>
      <xdr:row>105</xdr:row>
      <xdr:rowOff>111576</xdr:rowOff>
    </xdr:to>
    <xdr:sp macro="" textlink="">
      <xdr:nvSpPr>
        <xdr:cNvPr id="88" name="Rectangle 87">
          <a:extLst>
            <a:ext uri="{FF2B5EF4-FFF2-40B4-BE49-F238E27FC236}">
              <a16:creationId xmlns:a16="http://schemas.microsoft.com/office/drawing/2014/main" id="{38D95AE2-906C-4C39-956E-0CCDF00DE783}"/>
            </a:ext>
          </a:extLst>
        </xdr:cNvPr>
        <xdr:cNvSpPr/>
      </xdr:nvSpPr>
      <xdr:spPr>
        <a:xfrm>
          <a:off x="15542078" y="15759790"/>
          <a:ext cx="3537858" cy="4313465"/>
        </a:xfrm>
        <a:prstGeom prst="rect">
          <a:avLst/>
        </a:prstGeom>
        <a:solidFill>
          <a:schemeClr val="accent6">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100373</xdr:colOff>
      <xdr:row>92</xdr:row>
      <xdr:rowOff>87565</xdr:rowOff>
    </xdr:from>
    <xdr:to>
      <xdr:col>19</xdr:col>
      <xdr:colOff>290874</xdr:colOff>
      <xdr:row>95</xdr:row>
      <xdr:rowOff>697</xdr:rowOff>
    </xdr:to>
    <xdr:sp macro="" textlink="">
      <xdr:nvSpPr>
        <xdr:cNvPr id="89" name="Arrow: Right 88">
          <a:extLst>
            <a:ext uri="{FF2B5EF4-FFF2-40B4-BE49-F238E27FC236}">
              <a16:creationId xmlns:a16="http://schemas.microsoft.com/office/drawing/2014/main" id="{D50F5F76-C60C-4501-BD58-AD9602102462}"/>
            </a:ext>
          </a:extLst>
        </xdr:cNvPr>
        <xdr:cNvSpPr/>
      </xdr:nvSpPr>
      <xdr:spPr>
        <a:xfrm>
          <a:off x="14551159" y="17572744"/>
          <a:ext cx="993322" cy="484632"/>
        </a:xfrm>
        <a:prstGeom prst="rightArrow">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Kaga\&#32068;&#31435;&#65298;&#35506;\&#37096;&#38272;&#20849;&#26377;\&#9313;%20NHOM%20QC\&#9312;%20MUC%20TIEU%20PHONG%20LR2\&#9315;&#12288;MUC%20TIEU%20%202016\2016%20Du%20toan%20lr2.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kaga\&#20840;&#31038;&#20849;&#26377;\Users\Sony\Downloads\2016&#24180;&#29983;&#29987;&#35336;&#30011;.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Kaga\&#35069;&#21697;&#65300;&#35506;\&#37096;&#38272;&#20849;&#26377;\&#9313;&#12288;TO%20QC%20GOI%20TP\MUC%20TIEU%20MOI\MUC%20TIEU%202016\DU%20TOAN%202016\DU%20TOAN%202016%20VND(151207).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kaga\&#20840;&#31038;&#20849;&#26377;\Users\thy10539\Desktop\VNM%20SHAFT%20PRODUCTION%20PLAN\shaft\VNM%20SHAFT%20PRODUCTION%20PLAN\shaft\VNM%20SHAFT%20PRODUCTION%20PLAN.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gaia\project\05_&#29694;&#34892;Project\1603777_MM\02_&#20840;&#20307;&#31649;&#29702;\03_&#12473;&#12465;&#12472;&#12517;&#12540;&#12523;\03_&#12498;&#12450;&#12522;&#12531;&#12464;&#12473;&#12465;&#12472;&#12517;&#12540;&#12523;\&#12498;&#12450;&#12522;&#12531;&#12464;&#12473;&#12465;&#12472;&#12517;&#12540;&#12523;_160721.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kaga\&#20840;&#31038;&#20849;&#26377;\Users\tomoyuki.ide\Desktop\MBR\130912_&#36914;&#25431;&#20998;\130701_&#12487;&#12499;&#12463;&#12521;\&#12487;&#12499;&#12463;&#12521;&#12461;&#12540;&#12527;&#12540;&#12489;&#30906;&#35469;&#12522;&#12473;&#12488;_11_130702.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kaga\&#20840;&#31038;&#20849;&#26377;\03_MBR3\04_WG\01_AsIs&#35519;&#26619;\01_&#20013;&#23567;&#24037;&#31243;&#12503;&#12525;&#12475;&#12473;&#35519;&#26619;\01_&#35336;&#30011;&#12539;&#27083;&#36896;\01_&#35696;&#20107;&#37682;\130927_&#25171;&#21512;&#12379;\pm1\&#35443;&#32048;&#35373;&#35336;_&#26041;&#31574;&#19968;&#35239;_03_130926.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G:\Users\toshiki.shirai\Documents\01_MBR\MBR\10_&#20013;&#38291;&#22577;&#21578;&#28310;&#20633;\&#12508;&#35336;&#27083;&#12497;&#12540;&#12488;&#12490;&#12540;&#24037;&#25968;&#20998;&#26512;_&#20381;&#38972;\&#12508;&#35336;&#27083;&#12497;&#12540;&#12488;&#12490;&#12540;&#24037;&#25968;&#20998;&#26512;_&#20381;&#38972;.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M4500-008076\00_MBR_Public\042_&#24037;&#31243;&#34920;_&#12501;&#12525;&#12540;\01_&#12508;&#25216;&#12508;_&#35443;&#32048;&#24037;&#31243;&#20998;&#26512;_02_130305.xlsx" TargetMode="External"/></Relationships>
</file>

<file path=xl/externalLinks/_rels/externalLink9.xml.rels><?xml version="1.0" encoding="UTF-8" standalone="yes"?>
<Relationships xmlns="http://schemas.openxmlformats.org/package/2006/relationships"><Relationship Id="rId1" Type="http://schemas.microsoft.com/office/2006/relationships/xlExternalLinkPath/xlPathMissing" Target="&#36000;&#33655;"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Quan ly Thiet Bi"/>
      <sheetName val="Tong Vu"/>
      <sheetName val="EDP"/>
      <sheetName val="Nhan Su"/>
      <sheetName val="Khai phat Thiet Bi"/>
      <sheetName val="説明シート"/>
      <sheetName val="Dept"/>
      <sheetName val="Ref"/>
    </sheetNames>
    <sheetDataSet>
      <sheetData sheetId="0"/>
      <sheetData sheetId="1"/>
      <sheetData sheetId="2"/>
      <sheetData sheetId="3"/>
      <sheetData sheetId="4"/>
      <sheetData sheetId="5"/>
      <sheetData sheetId="6"/>
      <sheetData sheetId="7"/>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MMK.VNM "/>
      <sheetName val="stock"/>
      <sheetName val="response"/>
      <sheetName val="worker assign"/>
      <sheetName val="worker recruit"/>
      <sheetName val="worker status"/>
      <sheetName val="production plan"/>
      <sheetName val="班数変更"/>
      <sheetName val="残業時間"/>
      <sheetName val="稼動時間"/>
      <sheetName val="FC140"/>
      <sheetName val="FC280SA"/>
      <sheetName val="FK280"/>
      <sheetName val="FC280SC"/>
      <sheetName val="FK130RD"/>
      <sheetName val="FF050"/>
      <sheetName val="RF300"/>
      <sheetName val="LR1"/>
      <sheetName val="LR2"/>
      <sheetName val="LR3"/>
      <sheetName val="LR4"/>
      <sheetName val="全社"/>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Quan ly Thiet Bi"/>
      <sheetName val="Tong Vu"/>
      <sheetName val="EDP"/>
      <sheetName val="Nhan Su"/>
      <sheetName val="Khai phat Thiet Bi"/>
      <sheetName val="説明シート"/>
      <sheetName val="Dept"/>
      <sheetName val="Ref"/>
    </sheetNames>
    <sheetDataSet>
      <sheetData sheetId="0"/>
      <sheetData sheetId="1"/>
      <sheetData sheetId="2"/>
      <sheetData sheetId="3"/>
      <sheetData sheetId="4"/>
      <sheetData sheetId="5"/>
      <sheetData sheetId="6"/>
      <sheetData sheetId="7"/>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設備能力"/>
      <sheetName val="生産能力(大）"/>
      <sheetName val="PARTS PLAN"/>
      <sheetName val="TEMP(AFTER)"/>
      <sheetName val="PRODUCTION PLAN(AFTER)"/>
      <sheetName val="TEMP(BEFORE)"/>
      <sheetName val="PRODUCTION PLAN(BEFORE)"/>
      <sheetName val="MASTER CODE"/>
      <sheetName val="MASTER LIST"/>
      <sheetName val="Manual"/>
      <sheetName val="VDM生産"/>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NG日時"/>
      <sheetName val="0711週"/>
      <sheetName val="0718週"/>
      <sheetName val="0725週"/>
      <sheetName val="0801週(検討中)"/>
      <sheetName val="リスト"/>
    </sheetNames>
    <sheetDataSet>
      <sheetData sheetId="0" refreshError="1"/>
      <sheetData sheetId="1" refreshError="1"/>
      <sheetData sheetId="2" refreshError="1"/>
      <sheetData sheetId="3" refreshError="1"/>
      <sheetData sheetId="4" refreshError="1"/>
      <sheetData sheetId="5"/>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ボ技ボ"/>
      <sheetName val="ボ計構"/>
      <sheetName val="ボ計計"/>
      <sheetName val="ボ設一本体"/>
      <sheetName val="ボ設一DCT"/>
      <sheetName val="燃技(計画)"/>
      <sheetName val="燃技(ミル)"/>
      <sheetName val="燃技(ﾊﾞｰﾅ)"/>
      <sheetName val="燃技(配管)"/>
      <sheetName val="燃技(脱硝)"/>
      <sheetName val="(参考)ｷｰﾜｰﾄﾞ一覧"/>
    </sheetNames>
    <sheetDataSet>
      <sheetData sheetId="0" refreshError="1"/>
      <sheetData sheetId="1" refreshError="1"/>
      <sheetData sheetId="2" refreshError="1"/>
      <sheetData sheetId="3" refreshError="1"/>
      <sheetData sheetId="4"/>
      <sheetData sheetId="5" refreshError="1"/>
      <sheetData sheetId="6"/>
      <sheetData sheetId="7" refreshError="1"/>
      <sheetData sheetId="8" refreshError="1"/>
      <sheetData sheetId="9" refreshError="1"/>
      <sheetData sheetId="1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heet1"/>
      <sheetName val="リストの説明"/>
      <sheetName val="Sheet3"/>
    </sheetNames>
    <sheetDataSet>
      <sheetData sheetId="0" refreshError="1"/>
      <sheetData sheetId="1"/>
      <sheetData sheetId="2"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依頼内容説明"/>
      <sheetName val="受領資料"/>
      <sheetName val="パートナー工数分析"/>
      <sheetName val="入力規則"/>
      <sheetName val="パートナー情報"/>
    </sheetNames>
    <sheetDataSet>
      <sheetData sheetId="0" refreshError="1"/>
      <sheetData sheetId="1" refreshError="1"/>
      <sheetData sheetId="2" refreshError="1"/>
      <sheetData sheetId="3"/>
      <sheetData sheetId="4"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genda"/>
      <sheetName val="工程情報入力_DB全体"/>
      <sheetName val="ピボット分析_全体"/>
      <sheetName val="深掘り詳細"/>
      <sheetName val="詳細工程表"/>
      <sheetName val="入力規則"/>
      <sheetName val="ピボット工数"/>
      <sheetName val="ピボット_工程数"/>
      <sheetName val="ボイラ中小工程表"/>
    </sheetNames>
    <sheetDataSet>
      <sheetData sheetId="0"/>
      <sheetData sheetId="1"/>
      <sheetData sheetId="2"/>
      <sheetData sheetId="3"/>
      <sheetData sheetId="4"/>
      <sheetData sheetId="5"/>
      <sheetData sheetId="6"/>
      <sheetData sheetId="7"/>
      <sheetData sheetId="8"/>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負荷"/>
    </sheetNames>
    <sheetDataSet>
      <sheetData sheetId="0"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B31C23-A820-465B-8DE6-61B7C4AD0F6A}">
  <dimension ref="A1:E51"/>
  <sheetViews>
    <sheetView topLeftCell="A7" workbookViewId="0">
      <selection activeCell="F51" sqref="F51"/>
    </sheetView>
  </sheetViews>
  <sheetFormatPr defaultRowHeight="14.45"/>
  <cols>
    <col min="2" max="2" width="53.125" customWidth="1"/>
    <col min="3" max="3" width="65.125" bestFit="1" customWidth="1"/>
    <col min="4" max="4" width="22.25" customWidth="1"/>
    <col min="5" max="5" width="17.625" customWidth="1"/>
  </cols>
  <sheetData>
    <row r="1" spans="2:2">
      <c r="B1" s="66">
        <v>45017</v>
      </c>
    </row>
    <row r="2" spans="2:2">
      <c r="B2" s="67" t="s">
        <v>0</v>
      </c>
    </row>
    <row r="3" spans="2:2">
      <c r="B3" s="68"/>
    </row>
    <row r="4" spans="2:2">
      <c r="B4" s="68"/>
    </row>
    <row r="5" spans="2:2">
      <c r="B5" s="68" t="s">
        <v>1</v>
      </c>
    </row>
    <row r="6" spans="2:2">
      <c r="B6" s="68" t="s">
        <v>2</v>
      </c>
    </row>
    <row r="7" spans="2:2">
      <c r="B7" s="69" t="s">
        <v>3</v>
      </c>
    </row>
    <row r="8" spans="2:2">
      <c r="B8" s="69" t="s">
        <v>4</v>
      </c>
    </row>
    <row r="9" spans="2:2">
      <c r="B9" s="70" t="s">
        <v>5</v>
      </c>
    </row>
    <row r="10" spans="2:2">
      <c r="B10" s="70" t="s">
        <v>6</v>
      </c>
    </row>
    <row r="11" spans="2:2">
      <c r="B11" s="68" t="s">
        <v>7</v>
      </c>
    </row>
    <row r="12" spans="2:2">
      <c r="B12" s="69" t="s">
        <v>8</v>
      </c>
    </row>
    <row r="13" spans="2:2">
      <c r="B13" s="162" t="s">
        <v>9</v>
      </c>
    </row>
    <row r="14" spans="2:2">
      <c r="B14" s="68" t="s">
        <v>10</v>
      </c>
    </row>
    <row r="15" spans="2:2">
      <c r="B15" s="162" t="s">
        <v>11</v>
      </c>
    </row>
    <row r="16" spans="2:2">
      <c r="B16" s="71" t="s">
        <v>12</v>
      </c>
    </row>
    <row r="17" spans="2:3">
      <c r="B17" s="68" t="s">
        <v>13</v>
      </c>
    </row>
    <row r="18" spans="2:3">
      <c r="B18" s="162" t="s">
        <v>14</v>
      </c>
    </row>
    <row r="19" spans="2:3">
      <c r="B19" s="71" t="s">
        <v>15</v>
      </c>
    </row>
    <row r="20" spans="2:3">
      <c r="B20" s="68" t="s">
        <v>16</v>
      </c>
    </row>
    <row r="21" spans="2:3">
      <c r="B21" s="69" t="s">
        <v>17</v>
      </c>
    </row>
    <row r="22" spans="2:3">
      <c r="B22" s="162" t="s">
        <v>18</v>
      </c>
    </row>
    <row r="23" spans="2:3">
      <c r="B23" s="162" t="s">
        <v>19</v>
      </c>
    </row>
    <row r="24" spans="2:3">
      <c r="C24" s="162" t="s">
        <v>20</v>
      </c>
    </row>
    <row r="25" spans="2:3">
      <c r="C25" s="162" t="s">
        <v>21</v>
      </c>
    </row>
    <row r="26" spans="2:3">
      <c r="B26" s="162" t="s">
        <v>22</v>
      </c>
    </row>
    <row r="27" spans="2:3">
      <c r="C27" s="162" t="s">
        <v>23</v>
      </c>
    </row>
    <row r="28" spans="2:3">
      <c r="C28" s="162" t="s">
        <v>24</v>
      </c>
    </row>
    <row r="29" spans="2:3">
      <c r="B29" s="68" t="s">
        <v>25</v>
      </c>
    </row>
    <row r="30" spans="2:3">
      <c r="B30" s="68" t="s">
        <v>26</v>
      </c>
    </row>
    <row r="31" spans="2:3">
      <c r="B31" s="69" t="s">
        <v>27</v>
      </c>
    </row>
    <row r="34" spans="1:5">
      <c r="A34" t="s">
        <v>28</v>
      </c>
      <c r="B34" t="s">
        <v>29</v>
      </c>
      <c r="C34" t="s">
        <v>30</v>
      </c>
      <c r="D34" s="72" t="s">
        <v>31</v>
      </c>
      <c r="E34" s="72" t="s">
        <v>32</v>
      </c>
    </row>
    <row r="35" spans="1:5" ht="29.1">
      <c r="B35" t="s">
        <v>33</v>
      </c>
      <c r="C35" s="73" t="s">
        <v>34</v>
      </c>
      <c r="D35" s="74">
        <v>45021</v>
      </c>
      <c r="E35" s="72" t="s">
        <v>35</v>
      </c>
    </row>
    <row r="36" spans="1:5">
      <c r="C36" t="s">
        <v>36</v>
      </c>
      <c r="D36" s="74">
        <v>45017</v>
      </c>
      <c r="E36" s="72" t="s">
        <v>37</v>
      </c>
    </row>
    <row r="37" spans="1:5" ht="43.5">
      <c r="B37" t="s">
        <v>38</v>
      </c>
      <c r="C37" s="73" t="s">
        <v>39</v>
      </c>
      <c r="D37" s="74">
        <v>45021</v>
      </c>
      <c r="E37" s="72"/>
    </row>
    <row r="38" spans="1:5">
      <c r="C38" t="s">
        <v>40</v>
      </c>
    </row>
    <row r="41" spans="1:5">
      <c r="B41" s="75">
        <v>45026</v>
      </c>
    </row>
    <row r="42" spans="1:5">
      <c r="A42" s="76"/>
      <c r="B42" s="67" t="s">
        <v>41</v>
      </c>
    </row>
    <row r="44" spans="1:5">
      <c r="A44">
        <v>1</v>
      </c>
      <c r="B44" t="s">
        <v>42</v>
      </c>
    </row>
    <row r="45" spans="1:5">
      <c r="A45">
        <v>2</v>
      </c>
      <c r="B45" t="s">
        <v>43</v>
      </c>
    </row>
    <row r="46" spans="1:5">
      <c r="A46">
        <v>3</v>
      </c>
      <c r="B46" t="s">
        <v>44</v>
      </c>
    </row>
    <row r="47" spans="1:5">
      <c r="A47">
        <v>4</v>
      </c>
      <c r="B47" t="s">
        <v>45</v>
      </c>
    </row>
    <row r="48" spans="1:5">
      <c r="A48">
        <v>5</v>
      </c>
      <c r="B48" t="s">
        <v>46</v>
      </c>
    </row>
    <row r="50" spans="1:4">
      <c r="B50" t="s">
        <v>47</v>
      </c>
      <c r="D50" s="74">
        <v>45033</v>
      </c>
    </row>
    <row r="51" spans="1:4" s="67" customFormat="1" ht="33.6">
      <c r="A51" s="77" t="s">
        <v>48</v>
      </c>
      <c r="B51" s="67" t="s">
        <v>49</v>
      </c>
    </row>
  </sheetData>
  <pageMargins left="0.7" right="0.7" top="0.75" bottom="0.75" header="0.3" footer="0.3"/>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AD1EE9-A8E2-43F0-B4D9-4ED953829CF8}">
  <dimension ref="A1:N36"/>
  <sheetViews>
    <sheetView view="pageBreakPreview" zoomScale="40" zoomScaleNormal="55" zoomScaleSheetLayoutView="40" workbookViewId="0">
      <pane xSplit="2" ySplit="2" topLeftCell="C3" activePane="bottomRight" state="frozen"/>
      <selection pane="bottomRight" activeCell="H10" sqref="H10"/>
      <selection pane="bottomLeft" activeCell="A3" sqref="A3"/>
      <selection pane="topRight" activeCell="C1" sqref="C1"/>
    </sheetView>
  </sheetViews>
  <sheetFormatPr defaultRowHeight="14.45"/>
  <cols>
    <col min="2" max="2" width="45.125" customWidth="1"/>
    <col min="3" max="3" width="69" customWidth="1"/>
    <col min="4" max="4" width="21.875" customWidth="1"/>
    <col min="5" max="5" width="20" customWidth="1"/>
    <col min="6" max="6" width="57.625" customWidth="1"/>
    <col min="7" max="7" width="19.875" bestFit="1" customWidth="1"/>
    <col min="8" max="8" width="20.625" bestFit="1" customWidth="1"/>
    <col min="9" max="9" width="57.75" customWidth="1"/>
    <col min="10" max="10" width="19.875" bestFit="1" customWidth="1"/>
    <col min="11" max="11" width="20.625" bestFit="1" customWidth="1"/>
    <col min="12" max="13" width="30.375" customWidth="1"/>
    <col min="14" max="14" width="23.75" customWidth="1"/>
  </cols>
  <sheetData>
    <row r="1" spans="1:14" ht="52.5" customHeight="1">
      <c r="A1" s="102" t="s">
        <v>50</v>
      </c>
      <c r="B1" s="102"/>
      <c r="C1" s="102"/>
      <c r="D1" s="102"/>
      <c r="E1" s="102"/>
      <c r="F1" s="102"/>
      <c r="G1" s="102"/>
      <c r="H1" s="102"/>
      <c r="I1" s="102"/>
      <c r="J1" s="102"/>
      <c r="K1" s="102"/>
      <c r="L1" s="102"/>
      <c r="M1" s="102"/>
    </row>
    <row r="2" spans="1:14" ht="82.5" customHeight="1">
      <c r="A2" s="39" t="s">
        <v>51</v>
      </c>
      <c r="B2" s="37" t="s">
        <v>52</v>
      </c>
      <c r="C2" s="37" t="s">
        <v>53</v>
      </c>
      <c r="D2" s="84" t="s">
        <v>54</v>
      </c>
      <c r="E2" s="84" t="s">
        <v>55</v>
      </c>
      <c r="F2" s="37" t="s">
        <v>56</v>
      </c>
      <c r="G2" s="84" t="s">
        <v>54</v>
      </c>
      <c r="H2" s="84" t="s">
        <v>55</v>
      </c>
      <c r="I2" s="37" t="s">
        <v>57</v>
      </c>
      <c r="J2" s="84" t="s">
        <v>54</v>
      </c>
      <c r="K2" s="84" t="s">
        <v>55</v>
      </c>
      <c r="L2" s="103" t="s">
        <v>58</v>
      </c>
      <c r="M2" s="103"/>
    </row>
    <row r="3" spans="1:14" ht="74.25" customHeight="1">
      <c r="A3" s="90">
        <v>1</v>
      </c>
      <c r="B3" s="93" t="s">
        <v>59</v>
      </c>
      <c r="C3" s="86"/>
      <c r="D3" s="38"/>
      <c r="E3" s="38"/>
      <c r="F3" s="86"/>
      <c r="G3" s="38"/>
      <c r="H3" s="38"/>
      <c r="I3" s="86"/>
      <c r="J3" s="38"/>
      <c r="K3" s="38"/>
      <c r="L3" s="104" t="s">
        <v>60</v>
      </c>
      <c r="M3" s="105"/>
    </row>
    <row r="4" spans="1:14" ht="83.25" customHeight="1">
      <c r="A4" s="91"/>
      <c r="B4" s="94"/>
      <c r="C4" s="87"/>
      <c r="D4" s="81" t="s">
        <v>61</v>
      </c>
      <c r="E4" s="38"/>
      <c r="F4" s="87"/>
      <c r="G4" s="38"/>
      <c r="H4" s="38"/>
      <c r="I4" s="87"/>
      <c r="J4" s="38"/>
      <c r="K4" s="38"/>
      <c r="L4" s="106"/>
      <c r="M4" s="107"/>
    </row>
    <row r="5" spans="1:14" ht="84" customHeight="1">
      <c r="A5" s="92"/>
      <c r="B5" s="95"/>
      <c r="C5" s="88"/>
      <c r="D5" s="38"/>
      <c r="E5" s="38"/>
      <c r="F5" s="88"/>
      <c r="G5" s="38"/>
      <c r="H5" s="38"/>
      <c r="I5" s="88"/>
      <c r="J5" s="38"/>
      <c r="K5" s="38"/>
      <c r="L5" s="108"/>
      <c r="M5" s="109"/>
    </row>
    <row r="6" spans="1:14" ht="74.25" customHeight="1">
      <c r="A6" s="90">
        <v>2</v>
      </c>
      <c r="B6" s="93" t="s">
        <v>62</v>
      </c>
      <c r="C6" s="86"/>
      <c r="D6" s="38"/>
      <c r="E6" s="38"/>
      <c r="F6" s="86"/>
      <c r="G6" s="38"/>
      <c r="H6" s="38"/>
      <c r="I6" s="86"/>
      <c r="J6" s="38"/>
      <c r="K6" s="38"/>
      <c r="L6" s="104" t="s">
        <v>63</v>
      </c>
      <c r="M6" s="105"/>
    </row>
    <row r="7" spans="1:14" ht="83.25" customHeight="1">
      <c r="A7" s="91"/>
      <c r="B7" s="94"/>
      <c r="C7" s="87"/>
      <c r="D7" s="81" t="s">
        <v>61</v>
      </c>
      <c r="E7" s="38"/>
      <c r="F7" s="87"/>
      <c r="G7" s="38"/>
      <c r="H7" s="38"/>
      <c r="I7" s="87"/>
      <c r="J7" s="38"/>
      <c r="K7" s="38"/>
      <c r="L7" s="106"/>
      <c r="M7" s="107"/>
    </row>
    <row r="8" spans="1:14" ht="84" customHeight="1">
      <c r="A8" s="92"/>
      <c r="B8" s="95"/>
      <c r="C8" s="88"/>
      <c r="D8" s="38"/>
      <c r="E8" s="38"/>
      <c r="F8" s="88"/>
      <c r="G8" s="38"/>
      <c r="H8" s="38"/>
      <c r="I8" s="88"/>
      <c r="J8" s="38"/>
      <c r="K8" s="38"/>
      <c r="L8" s="108"/>
      <c r="M8" s="109"/>
    </row>
    <row r="9" spans="1:14" ht="74.25" customHeight="1">
      <c r="A9" s="90">
        <v>3</v>
      </c>
      <c r="B9" s="93" t="s">
        <v>64</v>
      </c>
      <c r="C9" s="86"/>
      <c r="D9" s="38"/>
      <c r="E9" s="38"/>
      <c r="F9" s="86"/>
      <c r="G9" s="38"/>
      <c r="H9" s="38"/>
      <c r="I9" s="86"/>
      <c r="J9" s="38"/>
      <c r="K9" s="38"/>
      <c r="L9" s="104" t="s">
        <v>65</v>
      </c>
      <c r="M9" s="105"/>
    </row>
    <row r="10" spans="1:14" ht="83.25" customHeight="1">
      <c r="A10" s="91"/>
      <c r="B10" s="94"/>
      <c r="C10" s="87"/>
      <c r="D10" s="81" t="s">
        <v>61</v>
      </c>
      <c r="E10" s="38"/>
      <c r="F10" s="87"/>
      <c r="G10" s="38"/>
      <c r="H10" s="38"/>
      <c r="I10" s="87"/>
      <c r="J10" s="38"/>
      <c r="K10" s="38"/>
      <c r="L10" s="106"/>
      <c r="M10" s="107"/>
    </row>
    <row r="11" spans="1:14" ht="84" customHeight="1">
      <c r="A11" s="92"/>
      <c r="B11" s="95"/>
      <c r="C11" s="88"/>
      <c r="D11" s="38"/>
      <c r="E11" s="38"/>
      <c r="F11" s="88"/>
      <c r="G11" s="38"/>
      <c r="H11" s="38"/>
      <c r="I11" s="88"/>
      <c r="J11" s="38"/>
      <c r="K11" s="38"/>
      <c r="L11" s="108"/>
      <c r="M11" s="109"/>
    </row>
    <row r="12" spans="1:14" ht="74.25" customHeight="1">
      <c r="A12" s="90">
        <v>4</v>
      </c>
      <c r="B12" s="93" t="s">
        <v>66</v>
      </c>
      <c r="C12" s="86"/>
      <c r="D12" s="79"/>
      <c r="E12" s="79"/>
      <c r="F12" s="110"/>
      <c r="G12" s="79"/>
      <c r="H12" s="79"/>
      <c r="I12" s="110"/>
      <c r="J12" s="79"/>
      <c r="K12" s="79"/>
      <c r="L12" s="89" t="s">
        <v>67</v>
      </c>
      <c r="M12" s="163"/>
    </row>
    <row r="13" spans="1:14" ht="83.25" customHeight="1">
      <c r="A13" s="91"/>
      <c r="B13" s="94"/>
      <c r="C13" s="87"/>
      <c r="D13" s="81" t="s">
        <v>61</v>
      </c>
      <c r="E13" s="79"/>
      <c r="F13" s="111"/>
      <c r="G13" s="81" t="s">
        <v>61</v>
      </c>
      <c r="H13" s="79"/>
      <c r="I13" s="111"/>
      <c r="J13" s="81" t="s">
        <v>61</v>
      </c>
      <c r="K13" s="79"/>
      <c r="L13" s="164"/>
      <c r="M13" s="165"/>
    </row>
    <row r="14" spans="1:14" ht="84" customHeight="1">
      <c r="A14" s="92"/>
      <c r="B14" s="95"/>
      <c r="C14" s="88"/>
      <c r="D14" s="79"/>
      <c r="E14" s="79"/>
      <c r="F14" s="112"/>
      <c r="G14" s="79"/>
      <c r="H14" s="79"/>
      <c r="I14" s="112"/>
      <c r="J14" s="79"/>
      <c r="K14" s="79"/>
      <c r="L14" s="166"/>
      <c r="M14" s="167"/>
      <c r="N14" s="80"/>
    </row>
    <row r="15" spans="1:14" ht="74.25" customHeight="1">
      <c r="A15" s="90">
        <v>5</v>
      </c>
      <c r="B15" s="93" t="s">
        <v>68</v>
      </c>
      <c r="C15" s="86"/>
      <c r="D15" s="38"/>
      <c r="E15" s="38"/>
      <c r="F15" s="86"/>
      <c r="G15" s="38"/>
      <c r="H15" s="38"/>
      <c r="I15" s="86"/>
      <c r="J15" s="38"/>
      <c r="K15" s="38"/>
      <c r="L15" s="96" t="s">
        <v>69</v>
      </c>
      <c r="M15" s="97"/>
    </row>
    <row r="16" spans="1:14" ht="83.25" customHeight="1">
      <c r="A16" s="91"/>
      <c r="B16" s="94"/>
      <c r="C16" s="87"/>
      <c r="D16" s="81" t="s">
        <v>61</v>
      </c>
      <c r="E16" s="38"/>
      <c r="F16" s="87"/>
      <c r="G16" s="38"/>
      <c r="H16" s="38"/>
      <c r="I16" s="87"/>
      <c r="J16" s="38"/>
      <c r="K16" s="38"/>
      <c r="L16" s="98"/>
      <c r="M16" s="99"/>
    </row>
    <row r="17" spans="1:13" ht="84" customHeight="1">
      <c r="A17" s="92"/>
      <c r="B17" s="95"/>
      <c r="C17" s="88"/>
      <c r="D17" s="38"/>
      <c r="E17" s="38"/>
      <c r="F17" s="88"/>
      <c r="G17" s="38"/>
      <c r="H17" s="38"/>
      <c r="I17" s="88"/>
      <c r="J17" s="38"/>
      <c r="K17" s="38"/>
      <c r="L17" s="98"/>
      <c r="M17" s="99"/>
    </row>
    <row r="18" spans="1:13" ht="103.5" customHeight="1">
      <c r="A18" s="90">
        <v>6</v>
      </c>
      <c r="B18" s="93" t="s">
        <v>70</v>
      </c>
      <c r="C18" s="86"/>
      <c r="D18" s="38"/>
      <c r="E18" s="38"/>
      <c r="F18" s="78"/>
      <c r="G18" s="38"/>
      <c r="H18" s="38"/>
      <c r="I18" s="86"/>
      <c r="J18" s="38"/>
      <c r="K18" s="38"/>
      <c r="L18" s="96" t="s">
        <v>71</v>
      </c>
      <c r="M18" s="97"/>
    </row>
    <row r="19" spans="1:13" ht="103.5" customHeight="1">
      <c r="A19" s="91"/>
      <c r="B19" s="94"/>
      <c r="C19" s="87"/>
      <c r="D19" s="81" t="s">
        <v>61</v>
      </c>
      <c r="E19" s="38"/>
      <c r="F19" s="78"/>
      <c r="G19" s="38"/>
      <c r="H19" s="38"/>
      <c r="I19" s="87"/>
      <c r="J19" s="38"/>
      <c r="K19" s="38"/>
      <c r="L19" s="98"/>
      <c r="M19" s="99"/>
    </row>
    <row r="20" spans="1:13" ht="85.5" customHeight="1">
      <c r="A20" s="92"/>
      <c r="B20" s="95"/>
      <c r="C20" s="87"/>
      <c r="D20" s="38"/>
      <c r="E20" s="38"/>
      <c r="F20" s="78"/>
      <c r="G20" s="38"/>
      <c r="H20" s="38"/>
      <c r="I20" s="87"/>
      <c r="J20" s="38"/>
      <c r="K20" s="38"/>
      <c r="L20" s="98"/>
      <c r="M20" s="99"/>
    </row>
    <row r="21" spans="1:13" ht="103.5" customHeight="1">
      <c r="A21" s="90">
        <v>7</v>
      </c>
      <c r="B21" s="93" t="s">
        <v>72</v>
      </c>
      <c r="C21" s="86"/>
      <c r="D21" s="38"/>
      <c r="E21" s="38"/>
      <c r="F21" s="86"/>
      <c r="G21" s="38"/>
      <c r="H21" s="38"/>
      <c r="I21" s="86"/>
      <c r="J21" s="38"/>
      <c r="K21" s="38"/>
      <c r="L21" s="96" t="s">
        <v>73</v>
      </c>
      <c r="M21" s="97"/>
    </row>
    <row r="22" spans="1:13" ht="103.5" customHeight="1">
      <c r="A22" s="91"/>
      <c r="B22" s="94"/>
      <c r="C22" s="87"/>
      <c r="D22" s="81" t="s">
        <v>61</v>
      </c>
      <c r="E22" s="38"/>
      <c r="F22" s="87"/>
      <c r="G22" s="81" t="s">
        <v>61</v>
      </c>
      <c r="H22" s="38"/>
      <c r="I22" s="87"/>
      <c r="J22" s="81" t="s">
        <v>61</v>
      </c>
      <c r="K22" s="38"/>
      <c r="L22" s="98"/>
      <c r="M22" s="99"/>
    </row>
    <row r="23" spans="1:13" ht="103.5" customHeight="1">
      <c r="A23" s="92"/>
      <c r="B23" s="95"/>
      <c r="C23" s="88"/>
      <c r="D23" s="38"/>
      <c r="E23" s="38"/>
      <c r="F23" s="88"/>
      <c r="G23" s="38"/>
      <c r="H23" s="38"/>
      <c r="I23" s="88"/>
      <c r="J23" s="38"/>
      <c r="K23" s="38"/>
      <c r="L23" s="100"/>
      <c r="M23" s="101"/>
    </row>
    <row r="24" spans="1:13" ht="105" customHeight="1">
      <c r="A24" s="90">
        <v>8</v>
      </c>
      <c r="B24" s="93" t="s">
        <v>74</v>
      </c>
      <c r="C24" s="86"/>
      <c r="D24" s="38"/>
      <c r="E24" s="38"/>
      <c r="F24" s="86"/>
      <c r="G24" s="38"/>
      <c r="H24" s="38"/>
      <c r="I24" s="86"/>
      <c r="J24" s="38"/>
      <c r="K24" s="38"/>
      <c r="L24" s="89" t="s">
        <v>75</v>
      </c>
      <c r="M24" s="163"/>
    </row>
    <row r="25" spans="1:13" ht="105" customHeight="1">
      <c r="A25" s="91"/>
      <c r="B25" s="94"/>
      <c r="C25" s="87"/>
      <c r="D25" s="38"/>
      <c r="E25" s="82" t="s">
        <v>76</v>
      </c>
      <c r="F25" s="87"/>
      <c r="G25" s="38"/>
      <c r="H25" s="82" t="s">
        <v>76</v>
      </c>
      <c r="I25" s="87"/>
      <c r="J25" s="38"/>
      <c r="K25" s="82" t="s">
        <v>76</v>
      </c>
      <c r="L25" s="164"/>
      <c r="M25" s="165"/>
    </row>
    <row r="26" spans="1:13" ht="105" customHeight="1">
      <c r="A26" s="92"/>
      <c r="B26" s="95"/>
      <c r="C26" s="88"/>
      <c r="D26" s="38"/>
      <c r="E26" s="38"/>
      <c r="F26" s="88"/>
      <c r="G26" s="38"/>
      <c r="H26" s="38"/>
      <c r="I26" s="88"/>
      <c r="J26" s="38"/>
      <c r="K26" s="38"/>
      <c r="L26" s="166"/>
      <c r="M26" s="167"/>
    </row>
    <row r="27" spans="1:13" ht="105" customHeight="1">
      <c r="A27" s="90">
        <v>9</v>
      </c>
      <c r="B27" s="93" t="s">
        <v>77</v>
      </c>
      <c r="C27" s="86"/>
      <c r="D27" s="38"/>
      <c r="E27" s="38"/>
      <c r="F27" s="86"/>
      <c r="G27" s="38"/>
      <c r="H27" s="38"/>
      <c r="I27" s="86"/>
      <c r="J27" s="38"/>
      <c r="K27" s="38"/>
      <c r="L27" s="89" t="s">
        <v>78</v>
      </c>
      <c r="M27" s="163"/>
    </row>
    <row r="28" spans="1:13" ht="105" customHeight="1">
      <c r="A28" s="91"/>
      <c r="B28" s="94"/>
      <c r="C28" s="87"/>
      <c r="D28" s="81" t="s">
        <v>61</v>
      </c>
      <c r="E28" s="38"/>
      <c r="F28" s="87"/>
      <c r="G28" s="38"/>
      <c r="H28" s="38"/>
      <c r="I28" s="87"/>
      <c r="J28" s="38"/>
      <c r="K28" s="38"/>
      <c r="L28" s="164"/>
      <c r="M28" s="165"/>
    </row>
    <row r="29" spans="1:13" ht="105" customHeight="1">
      <c r="A29" s="92"/>
      <c r="B29" s="95"/>
      <c r="C29" s="88"/>
      <c r="D29" s="38"/>
      <c r="E29" s="38"/>
      <c r="F29" s="88"/>
      <c r="G29" s="38"/>
      <c r="H29" s="38"/>
      <c r="I29" s="88"/>
      <c r="J29" s="38"/>
      <c r="K29" s="38"/>
      <c r="L29" s="166"/>
      <c r="M29" s="167"/>
    </row>
    <row r="30" spans="1:13" ht="74.25" customHeight="1">
      <c r="A30" s="90">
        <v>10</v>
      </c>
      <c r="B30" s="93" t="s">
        <v>79</v>
      </c>
      <c r="C30" s="86"/>
      <c r="D30" s="38"/>
      <c r="E30" s="38"/>
      <c r="F30" s="86"/>
      <c r="G30" s="38"/>
      <c r="H30" s="38"/>
      <c r="I30" s="86"/>
      <c r="J30" s="38"/>
      <c r="K30" s="38"/>
      <c r="L30" s="89" t="s">
        <v>80</v>
      </c>
      <c r="M30" s="163"/>
    </row>
    <row r="31" spans="1:13" ht="83.25" customHeight="1">
      <c r="A31" s="91"/>
      <c r="B31" s="94"/>
      <c r="C31" s="87"/>
      <c r="E31" s="82" t="s">
        <v>76</v>
      </c>
      <c r="F31" s="87"/>
      <c r="G31" s="38"/>
      <c r="H31" s="82" t="s">
        <v>76</v>
      </c>
      <c r="I31" s="87"/>
      <c r="J31" s="38"/>
      <c r="K31" s="82" t="s">
        <v>76</v>
      </c>
      <c r="L31" s="164"/>
      <c r="M31" s="165"/>
    </row>
    <row r="32" spans="1:13" ht="84" customHeight="1">
      <c r="A32" s="92"/>
      <c r="B32" s="95"/>
      <c r="C32" s="88"/>
      <c r="D32" s="38"/>
      <c r="E32" s="38"/>
      <c r="F32" s="88"/>
      <c r="G32" s="38"/>
      <c r="H32" s="38"/>
      <c r="I32" s="88"/>
      <c r="J32" s="38"/>
      <c r="K32" s="38"/>
      <c r="L32" s="166"/>
      <c r="M32" s="167"/>
    </row>
    <row r="33" spans="1:13" ht="74.25" customHeight="1">
      <c r="A33" s="90">
        <v>11</v>
      </c>
      <c r="B33" s="93" t="s">
        <v>81</v>
      </c>
      <c r="C33" s="86"/>
      <c r="D33" s="38"/>
      <c r="E33" s="38"/>
      <c r="F33" s="86"/>
      <c r="G33" s="38"/>
      <c r="H33" s="38"/>
      <c r="I33" s="86"/>
      <c r="J33" s="38"/>
      <c r="K33" s="38"/>
      <c r="L33" s="96" t="s">
        <v>82</v>
      </c>
      <c r="M33" s="97"/>
    </row>
    <row r="34" spans="1:13" ht="83.25" customHeight="1">
      <c r="A34" s="91"/>
      <c r="B34" s="94"/>
      <c r="C34" s="87"/>
      <c r="D34" s="81" t="s">
        <v>61</v>
      </c>
      <c r="E34" s="38"/>
      <c r="F34" s="87"/>
      <c r="G34" s="38"/>
      <c r="H34" s="38"/>
      <c r="I34" s="87"/>
      <c r="J34" s="38"/>
      <c r="K34" s="38"/>
      <c r="L34" s="98"/>
      <c r="M34" s="99"/>
    </row>
    <row r="35" spans="1:13" ht="84" customHeight="1">
      <c r="A35" s="92"/>
      <c r="B35" s="95"/>
      <c r="C35" s="88"/>
      <c r="D35" s="38"/>
      <c r="E35" s="38"/>
      <c r="F35" s="88"/>
      <c r="G35" s="38"/>
      <c r="H35" s="38"/>
      <c r="I35" s="88"/>
      <c r="J35" s="38"/>
      <c r="K35" s="38"/>
      <c r="L35" s="100"/>
      <c r="M35" s="101"/>
    </row>
    <row r="36" spans="1:13" ht="197.25" customHeight="1">
      <c r="L36" s="85"/>
      <c r="M36" s="85"/>
    </row>
  </sheetData>
  <mergeCells count="67">
    <mergeCell ref="A15:A17"/>
    <mergeCell ref="B15:B17"/>
    <mergeCell ref="C15:C17"/>
    <mergeCell ref="L12:M14"/>
    <mergeCell ref="F15:F17"/>
    <mergeCell ref="I15:I17"/>
    <mergeCell ref="A12:A14"/>
    <mergeCell ref="B12:B14"/>
    <mergeCell ref="C12:C14"/>
    <mergeCell ref="F12:F14"/>
    <mergeCell ref="I12:I14"/>
    <mergeCell ref="C3:C5"/>
    <mergeCell ref="F3:F5"/>
    <mergeCell ref="I3:I5"/>
    <mergeCell ref="L15:M17"/>
    <mergeCell ref="L3:M5"/>
    <mergeCell ref="A1:M1"/>
    <mergeCell ref="L2:M2"/>
    <mergeCell ref="A9:A11"/>
    <mergeCell ref="B9:B11"/>
    <mergeCell ref="C9:C11"/>
    <mergeCell ref="F9:F11"/>
    <mergeCell ref="I9:I11"/>
    <mergeCell ref="L9:M11"/>
    <mergeCell ref="A6:A8"/>
    <mergeCell ref="B6:B8"/>
    <mergeCell ref="C6:C8"/>
    <mergeCell ref="F6:F8"/>
    <mergeCell ref="I6:I8"/>
    <mergeCell ref="L6:M8"/>
    <mergeCell ref="A3:A5"/>
    <mergeCell ref="B3:B5"/>
    <mergeCell ref="C18:C20"/>
    <mergeCell ref="A24:A26"/>
    <mergeCell ref="B24:B26"/>
    <mergeCell ref="C24:C26"/>
    <mergeCell ref="A21:A23"/>
    <mergeCell ref="B21:B23"/>
    <mergeCell ref="A18:A20"/>
    <mergeCell ref="B18:B20"/>
    <mergeCell ref="C21:C23"/>
    <mergeCell ref="L30:M32"/>
    <mergeCell ref="F27:F29"/>
    <mergeCell ref="L21:M23"/>
    <mergeCell ref="L18:M20"/>
    <mergeCell ref="I18:I20"/>
    <mergeCell ref="F21:F23"/>
    <mergeCell ref="I21:I23"/>
    <mergeCell ref="F24:F26"/>
    <mergeCell ref="I24:I26"/>
    <mergeCell ref="A30:A32"/>
    <mergeCell ref="B30:B32"/>
    <mergeCell ref="C30:C32"/>
    <mergeCell ref="F30:F32"/>
    <mergeCell ref="I30:I32"/>
    <mergeCell ref="L33:M35"/>
    <mergeCell ref="A33:A35"/>
    <mergeCell ref="B33:B35"/>
    <mergeCell ref="C33:C35"/>
    <mergeCell ref="F33:F35"/>
    <mergeCell ref="I33:I35"/>
    <mergeCell ref="I27:I29"/>
    <mergeCell ref="L27:M29"/>
    <mergeCell ref="L24:M26"/>
    <mergeCell ref="A27:A29"/>
    <mergeCell ref="B27:B29"/>
    <mergeCell ref="C27:C29"/>
  </mergeCells>
  <pageMargins left="0.23622047244094491" right="0.23622047244094491" top="0.74803149606299213" bottom="0.74803149606299213" header="0.31496062992125984" footer="0.31496062992125984"/>
  <pageSetup paperSize="8" scale="33"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830A21-F0A0-40E3-906A-D8BE761FED13}">
  <dimension ref="A1:CH121"/>
  <sheetViews>
    <sheetView topLeftCell="A4" zoomScale="70" zoomScaleNormal="70" workbookViewId="0">
      <selection activeCell="BO116" sqref="BO116"/>
    </sheetView>
  </sheetViews>
  <sheetFormatPr defaultColWidth="9.125" defaultRowHeight="14.45"/>
  <cols>
    <col min="1" max="1" width="28" style="53" customWidth="1"/>
    <col min="2" max="3" width="19.875" style="53" customWidth="1"/>
    <col min="4" max="7" width="10.125" style="53" hidden="1" customWidth="1"/>
    <col min="8" max="9" width="19.125" style="53" customWidth="1"/>
    <col min="10" max="13" width="10.125" style="53" hidden="1" customWidth="1"/>
    <col min="14" max="15" width="18.125" style="53" customWidth="1"/>
    <col min="16" max="19" width="10.125" style="53" hidden="1" customWidth="1"/>
    <col min="20" max="21" width="23" style="53" customWidth="1"/>
    <col min="22" max="22" width="9.75" style="53" hidden="1" customWidth="1"/>
    <col min="23" max="25" width="10.125" style="53" hidden="1" customWidth="1"/>
    <col min="26" max="27" width="14.875" style="53" customWidth="1"/>
    <col min="28" max="31" width="10.125" style="53" hidden="1" customWidth="1"/>
    <col min="32" max="33" width="22" style="53" customWidth="1"/>
    <col min="34" max="37" width="10.125" style="53" hidden="1" customWidth="1"/>
    <col min="38" max="39" width="16.25" style="53" customWidth="1"/>
    <col min="40" max="43" width="10.125" style="53" hidden="1" customWidth="1"/>
    <col min="44" max="45" width="17.75" style="53" customWidth="1"/>
    <col min="46" max="49" width="10.125" style="53" hidden="1" customWidth="1"/>
    <col min="50" max="51" width="15.125" style="53" customWidth="1"/>
    <col min="52" max="55" width="10.125" style="53" hidden="1" customWidth="1"/>
    <col min="56" max="56" width="9.75" style="53" customWidth="1"/>
    <col min="57" max="57" width="11.375" style="53" customWidth="1"/>
    <col min="58" max="61" width="9.125" style="53"/>
    <col min="62" max="62" width="17" style="53" customWidth="1"/>
    <col min="63" max="63" width="14.375" style="53" customWidth="1"/>
    <col min="64" max="64" width="15.875" style="53" customWidth="1"/>
    <col min="65" max="65" width="15.75" style="53" customWidth="1"/>
    <col min="66" max="66" width="18.75" style="53" customWidth="1"/>
    <col min="67" max="67" width="19" style="53" customWidth="1"/>
    <col min="68" max="68" width="20" style="53" customWidth="1"/>
    <col min="69" max="16384" width="9.125" style="53"/>
  </cols>
  <sheetData>
    <row r="1" spans="1:68" ht="60" customHeight="1">
      <c r="B1" s="121" t="s">
        <v>83</v>
      </c>
      <c r="C1" s="121"/>
      <c r="D1" s="121"/>
      <c r="E1" s="121"/>
      <c r="F1" s="121"/>
      <c r="G1" s="121"/>
      <c r="H1" s="121"/>
      <c r="I1" s="121"/>
      <c r="J1" s="121"/>
      <c r="K1" s="121"/>
      <c r="L1" s="121"/>
      <c r="M1" s="121"/>
      <c r="N1" s="121"/>
      <c r="O1" s="121"/>
      <c r="P1" s="121"/>
      <c r="Q1" s="121"/>
      <c r="R1" s="121"/>
      <c r="S1" s="121"/>
      <c r="T1" s="121"/>
      <c r="U1" s="121"/>
      <c r="V1" s="121"/>
      <c r="W1" s="121"/>
      <c r="X1" s="121"/>
      <c r="Y1" s="121"/>
      <c r="Z1" s="121"/>
      <c r="AA1" s="121"/>
      <c r="AB1" s="121"/>
      <c r="AC1" s="121"/>
      <c r="AD1" s="121"/>
      <c r="AE1" s="121"/>
      <c r="AF1" s="121"/>
      <c r="AG1" s="121"/>
      <c r="AH1" s="121"/>
      <c r="AI1" s="121"/>
      <c r="AJ1" s="121"/>
      <c r="AK1" s="121"/>
      <c r="AL1" s="121"/>
      <c r="AM1" s="121"/>
      <c r="AN1" s="121"/>
      <c r="AO1" s="121"/>
      <c r="AP1" s="121"/>
      <c r="AQ1" s="121"/>
      <c r="AR1" s="121"/>
      <c r="AS1" s="121"/>
      <c r="AT1" s="121"/>
      <c r="AU1" s="121"/>
      <c r="AV1" s="121"/>
      <c r="AW1" s="121"/>
      <c r="AX1" s="121"/>
      <c r="AY1" s="121"/>
      <c r="AZ1" s="121"/>
      <c r="BA1" s="121"/>
      <c r="BB1" s="121"/>
      <c r="BC1" s="121"/>
      <c r="BD1" s="121"/>
      <c r="BE1" s="121"/>
      <c r="BF1" s="121"/>
      <c r="BG1" s="121"/>
      <c r="BH1" s="121"/>
      <c r="BI1" s="121"/>
      <c r="BJ1" s="121"/>
      <c r="BK1" s="121"/>
      <c r="BL1" s="121"/>
      <c r="BM1" s="121"/>
      <c r="BN1" s="121"/>
    </row>
    <row r="2" spans="1:68" ht="27.95">
      <c r="A2" s="120" t="s">
        <v>84</v>
      </c>
      <c r="B2" s="119" t="s">
        <v>85</v>
      </c>
      <c r="C2" s="119"/>
      <c r="D2" s="119"/>
      <c r="E2" s="119"/>
      <c r="F2" s="119"/>
      <c r="G2" s="119"/>
      <c r="H2" s="119" t="s">
        <v>86</v>
      </c>
      <c r="I2" s="119"/>
      <c r="J2" s="119"/>
      <c r="K2" s="119"/>
      <c r="L2" s="119"/>
      <c r="M2" s="119"/>
      <c r="N2" s="119" t="s">
        <v>87</v>
      </c>
      <c r="O2" s="119"/>
      <c r="P2" s="119"/>
      <c r="Q2" s="119"/>
      <c r="R2" s="119"/>
      <c r="S2" s="119"/>
      <c r="T2" s="119" t="s">
        <v>88</v>
      </c>
      <c r="U2" s="119"/>
      <c r="V2" s="119"/>
      <c r="W2" s="119"/>
      <c r="X2" s="119"/>
      <c r="Y2" s="119"/>
      <c r="Z2" s="119" t="s">
        <v>89</v>
      </c>
      <c r="AA2" s="119"/>
      <c r="AB2" s="119"/>
      <c r="AC2" s="119"/>
      <c r="AD2" s="119"/>
      <c r="AE2" s="119"/>
      <c r="AF2" s="119" t="s">
        <v>90</v>
      </c>
      <c r="AG2" s="119"/>
      <c r="AH2" s="119"/>
      <c r="AI2" s="119"/>
      <c r="AJ2" s="119"/>
      <c r="AK2" s="119"/>
      <c r="AL2" s="119" t="s">
        <v>91</v>
      </c>
      <c r="AM2" s="119"/>
      <c r="AN2" s="119"/>
      <c r="AO2" s="119"/>
      <c r="AP2" s="119"/>
      <c r="AQ2" s="119"/>
      <c r="AR2" s="119" t="s">
        <v>92</v>
      </c>
      <c r="AS2" s="119"/>
      <c r="AT2" s="119"/>
      <c r="AU2" s="119"/>
      <c r="AV2" s="119"/>
      <c r="AW2" s="119"/>
      <c r="AX2" s="119" t="s">
        <v>93</v>
      </c>
      <c r="AY2" s="119"/>
      <c r="AZ2" s="119"/>
      <c r="BA2" s="119"/>
      <c r="BB2" s="119"/>
      <c r="BC2" s="119"/>
      <c r="BD2" s="117" t="s">
        <v>94</v>
      </c>
      <c r="BE2" s="118"/>
      <c r="BF2" s="118"/>
      <c r="BG2" s="118"/>
      <c r="BH2" s="118"/>
      <c r="BI2" s="118"/>
      <c r="BJ2" s="118"/>
      <c r="BK2" s="118"/>
      <c r="BL2" s="118"/>
      <c r="BM2" s="118"/>
      <c r="BN2" s="118"/>
    </row>
    <row r="3" spans="1:68" ht="44.25" customHeight="1">
      <c r="A3" s="120"/>
      <c r="B3" s="103" t="s">
        <v>95</v>
      </c>
      <c r="C3" s="103"/>
      <c r="D3" s="103" t="s">
        <v>96</v>
      </c>
      <c r="E3" s="103"/>
      <c r="F3" s="103" t="s">
        <v>97</v>
      </c>
      <c r="G3" s="103"/>
      <c r="H3" s="103" t="s">
        <v>95</v>
      </c>
      <c r="I3" s="103"/>
      <c r="J3" s="103" t="s">
        <v>96</v>
      </c>
      <c r="K3" s="103"/>
      <c r="L3" s="103" t="s">
        <v>97</v>
      </c>
      <c r="M3" s="103"/>
      <c r="N3" s="103" t="s">
        <v>95</v>
      </c>
      <c r="O3" s="103"/>
      <c r="P3" s="103" t="s">
        <v>96</v>
      </c>
      <c r="Q3" s="103"/>
      <c r="R3" s="103" t="s">
        <v>97</v>
      </c>
      <c r="S3" s="103"/>
      <c r="T3" s="103" t="s">
        <v>95</v>
      </c>
      <c r="U3" s="103"/>
      <c r="V3" s="103" t="s">
        <v>96</v>
      </c>
      <c r="W3" s="103"/>
      <c r="X3" s="103" t="s">
        <v>97</v>
      </c>
      <c r="Y3" s="103"/>
      <c r="Z3" s="103" t="s">
        <v>95</v>
      </c>
      <c r="AA3" s="103"/>
      <c r="AB3" s="103" t="s">
        <v>96</v>
      </c>
      <c r="AC3" s="103"/>
      <c r="AD3" s="103" t="s">
        <v>97</v>
      </c>
      <c r="AE3" s="103"/>
      <c r="AF3" s="103" t="s">
        <v>95</v>
      </c>
      <c r="AG3" s="103"/>
      <c r="AH3" s="103" t="s">
        <v>96</v>
      </c>
      <c r="AI3" s="103"/>
      <c r="AJ3" s="103" t="s">
        <v>97</v>
      </c>
      <c r="AK3" s="103"/>
      <c r="AL3" s="103" t="s">
        <v>95</v>
      </c>
      <c r="AM3" s="103"/>
      <c r="AN3" s="103" t="s">
        <v>96</v>
      </c>
      <c r="AO3" s="103"/>
      <c r="AP3" s="103" t="s">
        <v>97</v>
      </c>
      <c r="AQ3" s="103"/>
      <c r="AR3" s="103" t="s">
        <v>95</v>
      </c>
      <c r="AS3" s="103"/>
      <c r="AT3" s="103" t="s">
        <v>96</v>
      </c>
      <c r="AU3" s="103"/>
      <c r="AV3" s="103" t="s">
        <v>97</v>
      </c>
      <c r="AW3" s="103"/>
      <c r="AX3" s="103" t="s">
        <v>95</v>
      </c>
      <c r="AY3" s="103"/>
      <c r="AZ3" s="103" t="s">
        <v>96</v>
      </c>
      <c r="BA3" s="103"/>
      <c r="BB3" s="103" t="s">
        <v>97</v>
      </c>
      <c r="BC3" s="103"/>
      <c r="BD3" s="103" t="s">
        <v>95</v>
      </c>
      <c r="BE3" s="103"/>
      <c r="BF3" s="103" t="s">
        <v>96</v>
      </c>
      <c r="BG3" s="103"/>
      <c r="BH3" s="103" t="s">
        <v>97</v>
      </c>
      <c r="BI3" s="103"/>
      <c r="BJ3" s="113" t="s">
        <v>98</v>
      </c>
      <c r="BK3" s="115" t="s">
        <v>99</v>
      </c>
      <c r="BL3" s="116"/>
      <c r="BM3" s="115" t="s">
        <v>100</v>
      </c>
      <c r="BN3" s="116"/>
      <c r="BO3" s="115" t="s">
        <v>101</v>
      </c>
      <c r="BP3" s="116"/>
    </row>
    <row r="4" spans="1:68" s="57" customFormat="1" ht="81" customHeight="1">
      <c r="A4" s="120"/>
      <c r="B4" s="44" t="s">
        <v>102</v>
      </c>
      <c r="C4" s="43" t="s">
        <v>76</v>
      </c>
      <c r="D4" s="44" t="s">
        <v>61</v>
      </c>
      <c r="E4" s="43" t="s">
        <v>76</v>
      </c>
      <c r="F4" s="44" t="s">
        <v>61</v>
      </c>
      <c r="G4" s="43" t="s">
        <v>76</v>
      </c>
      <c r="H4" s="44" t="s">
        <v>102</v>
      </c>
      <c r="I4" s="43" t="s">
        <v>76</v>
      </c>
      <c r="J4" s="44" t="s">
        <v>61</v>
      </c>
      <c r="K4" s="43" t="s">
        <v>76</v>
      </c>
      <c r="L4" s="44" t="s">
        <v>61</v>
      </c>
      <c r="M4" s="43" t="s">
        <v>76</v>
      </c>
      <c r="N4" s="44" t="s">
        <v>102</v>
      </c>
      <c r="O4" s="43" t="s">
        <v>76</v>
      </c>
      <c r="P4" s="44" t="s">
        <v>61</v>
      </c>
      <c r="Q4" s="43" t="s">
        <v>76</v>
      </c>
      <c r="R4" s="44" t="s">
        <v>61</v>
      </c>
      <c r="S4" s="43" t="s">
        <v>76</v>
      </c>
      <c r="T4" s="44" t="s">
        <v>102</v>
      </c>
      <c r="U4" s="43" t="s">
        <v>76</v>
      </c>
      <c r="V4" s="44" t="s">
        <v>61</v>
      </c>
      <c r="W4" s="43" t="s">
        <v>76</v>
      </c>
      <c r="X4" s="44" t="s">
        <v>61</v>
      </c>
      <c r="Y4" s="43" t="s">
        <v>76</v>
      </c>
      <c r="Z4" s="44" t="s">
        <v>102</v>
      </c>
      <c r="AA4" s="43" t="s">
        <v>76</v>
      </c>
      <c r="AB4" s="44" t="s">
        <v>61</v>
      </c>
      <c r="AC4" s="43" t="s">
        <v>76</v>
      </c>
      <c r="AD4" s="44" t="s">
        <v>61</v>
      </c>
      <c r="AE4" s="43" t="s">
        <v>76</v>
      </c>
      <c r="AF4" s="44" t="s">
        <v>102</v>
      </c>
      <c r="AG4" s="43" t="s">
        <v>76</v>
      </c>
      <c r="AH4" s="44" t="s">
        <v>61</v>
      </c>
      <c r="AI4" s="43" t="s">
        <v>76</v>
      </c>
      <c r="AJ4" s="44" t="s">
        <v>61</v>
      </c>
      <c r="AK4" s="43" t="s">
        <v>76</v>
      </c>
      <c r="AL4" s="44" t="s">
        <v>102</v>
      </c>
      <c r="AM4" s="43" t="s">
        <v>76</v>
      </c>
      <c r="AN4" s="44" t="s">
        <v>61</v>
      </c>
      <c r="AO4" s="43" t="s">
        <v>76</v>
      </c>
      <c r="AP4" s="44" t="s">
        <v>61</v>
      </c>
      <c r="AQ4" s="43" t="s">
        <v>76</v>
      </c>
      <c r="AR4" s="44" t="s">
        <v>102</v>
      </c>
      <c r="AS4" s="43" t="s">
        <v>76</v>
      </c>
      <c r="AT4" s="44" t="s">
        <v>61</v>
      </c>
      <c r="AU4" s="43" t="s">
        <v>76</v>
      </c>
      <c r="AV4" s="44" t="s">
        <v>61</v>
      </c>
      <c r="AW4" s="43" t="s">
        <v>76</v>
      </c>
      <c r="AX4" s="44" t="s">
        <v>102</v>
      </c>
      <c r="AY4" s="43" t="s">
        <v>76</v>
      </c>
      <c r="AZ4" s="44" t="s">
        <v>61</v>
      </c>
      <c r="BA4" s="43" t="s">
        <v>76</v>
      </c>
      <c r="BB4" s="44" t="s">
        <v>61</v>
      </c>
      <c r="BC4" s="43" t="s">
        <v>76</v>
      </c>
      <c r="BD4" s="44" t="s">
        <v>102</v>
      </c>
      <c r="BE4" s="43" t="s">
        <v>76</v>
      </c>
      <c r="BF4" s="44" t="s">
        <v>61</v>
      </c>
      <c r="BG4" s="43" t="s">
        <v>76</v>
      </c>
      <c r="BH4" s="44" t="s">
        <v>61</v>
      </c>
      <c r="BI4" s="47" t="s">
        <v>76</v>
      </c>
      <c r="BJ4" s="114"/>
      <c r="BK4" s="56" t="s">
        <v>103</v>
      </c>
      <c r="BL4" s="56" t="s">
        <v>104</v>
      </c>
      <c r="BM4" s="56" t="s">
        <v>103</v>
      </c>
      <c r="BN4" s="56" t="s">
        <v>104</v>
      </c>
      <c r="BO4" s="56" t="s">
        <v>103</v>
      </c>
      <c r="BP4" s="56" t="s">
        <v>104</v>
      </c>
    </row>
    <row r="5" spans="1:68" s="57" customFormat="1" ht="26.1">
      <c r="A5" s="55" t="s">
        <v>105</v>
      </c>
      <c r="B5" s="50">
        <v>9</v>
      </c>
      <c r="C5" s="50">
        <v>31</v>
      </c>
      <c r="D5" s="50"/>
      <c r="E5" s="50"/>
      <c r="F5" s="50"/>
      <c r="G5" s="50"/>
      <c r="H5" s="51">
        <v>41</v>
      </c>
      <c r="I5" s="51">
        <v>73</v>
      </c>
      <c r="J5" s="50"/>
      <c r="K5" s="50"/>
      <c r="L5" s="50"/>
      <c r="M5" s="50"/>
      <c r="N5" s="51">
        <v>21</v>
      </c>
      <c r="O5" s="51">
        <v>62</v>
      </c>
      <c r="P5" s="50"/>
      <c r="Q5" s="50"/>
      <c r="R5" s="50"/>
      <c r="S5" s="50"/>
      <c r="T5" s="51">
        <v>34</v>
      </c>
      <c r="U5" s="51">
        <v>131</v>
      </c>
      <c r="V5" s="50"/>
      <c r="W5" s="50"/>
      <c r="X5" s="50"/>
      <c r="Y5" s="50"/>
      <c r="Z5" s="51">
        <v>18</v>
      </c>
      <c r="AA5" s="51">
        <v>39</v>
      </c>
      <c r="AB5" s="50"/>
      <c r="AC5" s="50"/>
      <c r="AD5" s="50"/>
      <c r="AE5" s="50"/>
      <c r="AF5" s="51">
        <v>25</v>
      </c>
      <c r="AG5" s="51">
        <v>142</v>
      </c>
      <c r="AH5" s="50"/>
      <c r="AI5" s="50"/>
      <c r="AJ5" s="50"/>
      <c r="AK5" s="50"/>
      <c r="AL5" s="50">
        <v>0</v>
      </c>
      <c r="AM5" s="50">
        <v>0</v>
      </c>
      <c r="AN5" s="50"/>
      <c r="AO5" s="50"/>
      <c r="AP5" s="50"/>
      <c r="AQ5" s="50"/>
      <c r="AR5" s="51">
        <v>29</v>
      </c>
      <c r="AS5" s="51">
        <v>1140</v>
      </c>
      <c r="AT5" s="50"/>
      <c r="AU5" s="50"/>
      <c r="AV5" s="50"/>
      <c r="AW5" s="50"/>
      <c r="AX5" s="51">
        <v>18</v>
      </c>
      <c r="AY5" s="51">
        <v>64</v>
      </c>
      <c r="AZ5" s="50"/>
      <c r="BA5" s="50"/>
      <c r="BB5" s="48"/>
      <c r="BC5" s="48"/>
      <c r="BD5" s="40">
        <f t="shared" ref="BD5:BD16" si="0">B5+H5+N5+T5+Z5+AF5+AL5+AR5+AX5</f>
        <v>195</v>
      </c>
      <c r="BE5" s="40">
        <f t="shared" ref="BE5:BE16" si="1">C5+I5+O5+U5+AA5+AG5+AM5+AS5+AY5</f>
        <v>1682</v>
      </c>
      <c r="BF5" s="40">
        <f t="shared" ref="BF5:BF16" si="2">D5+J5+P5+V5+AB5+AH5+AN5+AT5+AZ5</f>
        <v>0</v>
      </c>
      <c r="BG5" s="40">
        <f t="shared" ref="BG5:BG16" si="3">E5+K5+Q5+W5+AC5+AI5+AO5+AU5+BA5</f>
        <v>0</v>
      </c>
      <c r="BH5" s="40">
        <f t="shared" ref="BH5:BH16" si="4">F5+L5+R5+X5+AD5+AJ5+AP5+AV5+BB5</f>
        <v>0</v>
      </c>
      <c r="BI5" s="41">
        <f t="shared" ref="BI5:BI16" si="5">G5+M5+S5+Y5+AE5+AK5+AQ5+AW5+BC5</f>
        <v>0</v>
      </c>
      <c r="BJ5" s="49">
        <v>12523</v>
      </c>
      <c r="BK5" s="42">
        <f t="shared" ref="BK5:BK16" si="6">BD5/BJ5</f>
        <v>1.5571348718358221E-2</v>
      </c>
      <c r="BL5" s="58"/>
      <c r="BM5" s="42">
        <f t="shared" ref="BM5:BM16" si="7">BE5/BJ5</f>
        <v>0.13431286432963346</v>
      </c>
      <c r="BN5" s="58"/>
      <c r="BO5" s="42" t="e">
        <f t="shared" ref="BO5:BO16" si="8">BG5/BL5</f>
        <v>#DIV/0!</v>
      </c>
      <c r="BP5" s="58"/>
    </row>
    <row r="6" spans="1:68" s="57" customFormat="1" ht="26.1">
      <c r="A6" s="55" t="s">
        <v>106</v>
      </c>
      <c r="B6" s="50">
        <v>10</v>
      </c>
      <c r="C6" s="50">
        <v>31</v>
      </c>
      <c r="D6" s="50"/>
      <c r="E6" s="50"/>
      <c r="F6" s="50"/>
      <c r="G6" s="50"/>
      <c r="H6" s="51">
        <v>40</v>
      </c>
      <c r="I6" s="51">
        <v>63</v>
      </c>
      <c r="J6" s="50"/>
      <c r="K6" s="50"/>
      <c r="L6" s="50"/>
      <c r="M6" s="50"/>
      <c r="N6" s="51">
        <v>32</v>
      </c>
      <c r="O6" s="51">
        <v>62</v>
      </c>
      <c r="P6" s="50"/>
      <c r="Q6" s="50"/>
      <c r="R6" s="50"/>
      <c r="S6" s="50"/>
      <c r="T6" s="51">
        <v>20</v>
      </c>
      <c r="U6" s="51">
        <v>39</v>
      </c>
      <c r="V6" s="50"/>
      <c r="W6" s="50"/>
      <c r="X6" s="50"/>
      <c r="Y6" s="50"/>
      <c r="Z6" s="51">
        <v>36</v>
      </c>
      <c r="AA6" s="51">
        <v>46</v>
      </c>
      <c r="AB6" s="50"/>
      <c r="AC6" s="50"/>
      <c r="AD6" s="50"/>
      <c r="AE6" s="50"/>
      <c r="AF6" s="51">
        <v>15</v>
      </c>
      <c r="AG6" s="51">
        <v>38</v>
      </c>
      <c r="AH6" s="50"/>
      <c r="AI6" s="50"/>
      <c r="AJ6" s="50"/>
      <c r="AK6" s="50"/>
      <c r="AL6" s="50">
        <v>0</v>
      </c>
      <c r="AM6" s="50">
        <v>0</v>
      </c>
      <c r="AN6" s="50"/>
      <c r="AO6" s="50"/>
      <c r="AP6" s="50"/>
      <c r="AQ6" s="50"/>
      <c r="AR6" s="51">
        <v>39</v>
      </c>
      <c r="AS6" s="51">
        <v>400</v>
      </c>
      <c r="AT6" s="50"/>
      <c r="AU6" s="50"/>
      <c r="AV6" s="50"/>
      <c r="AW6" s="50"/>
      <c r="AX6" s="51">
        <v>16</v>
      </c>
      <c r="AY6" s="51">
        <v>32</v>
      </c>
      <c r="AZ6" s="50"/>
      <c r="BA6" s="50"/>
      <c r="BB6" s="48"/>
      <c r="BC6" s="48"/>
      <c r="BD6" s="40">
        <f t="shared" si="0"/>
        <v>208</v>
      </c>
      <c r="BE6" s="40">
        <f t="shared" si="1"/>
        <v>711</v>
      </c>
      <c r="BF6" s="40">
        <f t="shared" si="2"/>
        <v>0</v>
      </c>
      <c r="BG6" s="40">
        <f t="shared" si="3"/>
        <v>0</v>
      </c>
      <c r="BH6" s="40">
        <f t="shared" si="4"/>
        <v>0</v>
      </c>
      <c r="BI6" s="41">
        <f t="shared" si="5"/>
        <v>0</v>
      </c>
      <c r="BJ6" s="49">
        <v>13560</v>
      </c>
      <c r="BK6" s="42">
        <f t="shared" si="6"/>
        <v>1.5339233038348082E-2</v>
      </c>
      <c r="BL6" s="58"/>
      <c r="BM6" s="42">
        <f t="shared" si="7"/>
        <v>5.2433628318584072E-2</v>
      </c>
      <c r="BN6" s="58"/>
      <c r="BO6" s="42" t="e">
        <f t="shared" si="8"/>
        <v>#DIV/0!</v>
      </c>
      <c r="BP6" s="58"/>
    </row>
    <row r="7" spans="1:68" s="57" customFormat="1" ht="26.1">
      <c r="A7" s="55" t="s">
        <v>107</v>
      </c>
      <c r="B7" s="50">
        <v>7</v>
      </c>
      <c r="C7" s="50">
        <v>22</v>
      </c>
      <c r="D7" s="50"/>
      <c r="E7" s="50"/>
      <c r="F7" s="50"/>
      <c r="G7" s="50"/>
      <c r="H7" s="51">
        <v>33</v>
      </c>
      <c r="I7" s="51">
        <v>51</v>
      </c>
      <c r="J7" s="50"/>
      <c r="K7" s="50"/>
      <c r="L7" s="50"/>
      <c r="M7" s="50"/>
      <c r="N7" s="51">
        <v>77</v>
      </c>
      <c r="O7" s="51">
        <v>101</v>
      </c>
      <c r="P7" s="50"/>
      <c r="Q7" s="50"/>
      <c r="R7" s="50"/>
      <c r="S7" s="50"/>
      <c r="T7" s="51">
        <v>20</v>
      </c>
      <c r="U7" s="51">
        <v>81</v>
      </c>
      <c r="V7" s="50"/>
      <c r="W7" s="50"/>
      <c r="X7" s="50"/>
      <c r="Y7" s="50"/>
      <c r="Z7" s="51">
        <v>37</v>
      </c>
      <c r="AA7" s="51">
        <v>73</v>
      </c>
      <c r="AB7" s="50"/>
      <c r="AC7" s="50"/>
      <c r="AD7" s="50"/>
      <c r="AE7" s="50"/>
      <c r="AF7" s="51">
        <v>13</v>
      </c>
      <c r="AG7" s="51">
        <v>36</v>
      </c>
      <c r="AH7" s="50"/>
      <c r="AI7" s="50"/>
      <c r="AJ7" s="50"/>
      <c r="AK7" s="50"/>
      <c r="AL7" s="50">
        <v>0</v>
      </c>
      <c r="AM7" s="50">
        <v>0</v>
      </c>
      <c r="AN7" s="50"/>
      <c r="AO7" s="50"/>
      <c r="AP7" s="50"/>
      <c r="AQ7" s="50"/>
      <c r="AR7" s="51">
        <v>17</v>
      </c>
      <c r="AS7" s="51">
        <v>741</v>
      </c>
      <c r="AT7" s="50"/>
      <c r="AU7" s="50"/>
      <c r="AV7" s="50"/>
      <c r="AW7" s="50"/>
      <c r="AX7" s="51">
        <v>18</v>
      </c>
      <c r="AY7" s="51">
        <v>39</v>
      </c>
      <c r="AZ7" s="50"/>
      <c r="BA7" s="50"/>
      <c r="BB7" s="48"/>
      <c r="BC7" s="48"/>
      <c r="BD7" s="40">
        <f t="shared" si="0"/>
        <v>222</v>
      </c>
      <c r="BE7" s="40">
        <f t="shared" si="1"/>
        <v>1144</v>
      </c>
      <c r="BF7" s="40">
        <f t="shared" si="2"/>
        <v>0</v>
      </c>
      <c r="BG7" s="40">
        <f t="shared" si="3"/>
        <v>0</v>
      </c>
      <c r="BH7" s="40">
        <f t="shared" si="4"/>
        <v>0</v>
      </c>
      <c r="BI7" s="41">
        <f t="shared" si="5"/>
        <v>0</v>
      </c>
      <c r="BJ7" s="49">
        <v>13444</v>
      </c>
      <c r="BK7" s="42">
        <f t="shared" si="6"/>
        <v>1.6512942576614103E-2</v>
      </c>
      <c r="BL7" s="58"/>
      <c r="BM7" s="42">
        <f t="shared" si="7"/>
        <v>8.5093722106515918E-2</v>
      </c>
      <c r="BN7" s="58"/>
      <c r="BO7" s="42" t="e">
        <f t="shared" si="8"/>
        <v>#DIV/0!</v>
      </c>
      <c r="BP7" s="58"/>
    </row>
    <row r="8" spans="1:68" s="57" customFormat="1" ht="26.1">
      <c r="A8" s="55" t="s">
        <v>108</v>
      </c>
      <c r="B8" s="50">
        <v>10</v>
      </c>
      <c r="C8" s="50">
        <v>44</v>
      </c>
      <c r="D8" s="50"/>
      <c r="E8" s="50"/>
      <c r="F8" s="50"/>
      <c r="G8" s="50"/>
      <c r="H8" s="51">
        <v>34</v>
      </c>
      <c r="I8" s="51">
        <v>54</v>
      </c>
      <c r="J8" s="50"/>
      <c r="K8" s="50"/>
      <c r="L8" s="50"/>
      <c r="M8" s="50"/>
      <c r="N8" s="51">
        <v>43</v>
      </c>
      <c r="O8" s="51">
        <v>93</v>
      </c>
      <c r="P8" s="50"/>
      <c r="Q8" s="50"/>
      <c r="R8" s="50"/>
      <c r="S8" s="50"/>
      <c r="T8" s="51">
        <v>36</v>
      </c>
      <c r="U8" s="51">
        <v>103</v>
      </c>
      <c r="V8" s="50"/>
      <c r="W8" s="50"/>
      <c r="X8" s="50"/>
      <c r="Y8" s="50"/>
      <c r="Z8" s="51">
        <v>28</v>
      </c>
      <c r="AA8" s="51">
        <v>73</v>
      </c>
      <c r="AB8" s="50"/>
      <c r="AC8" s="50"/>
      <c r="AD8" s="50"/>
      <c r="AE8" s="50"/>
      <c r="AF8" s="51">
        <v>3</v>
      </c>
      <c r="AG8" s="51">
        <v>24</v>
      </c>
      <c r="AH8" s="50"/>
      <c r="AI8" s="50"/>
      <c r="AJ8" s="50"/>
      <c r="AK8" s="50"/>
      <c r="AL8" s="50">
        <v>0</v>
      </c>
      <c r="AM8" s="50">
        <v>0</v>
      </c>
      <c r="AN8" s="50"/>
      <c r="AO8" s="50"/>
      <c r="AP8" s="50"/>
      <c r="AQ8" s="50"/>
      <c r="AR8" s="51">
        <v>41</v>
      </c>
      <c r="AS8" s="51">
        <v>554</v>
      </c>
      <c r="AT8" s="50"/>
      <c r="AU8" s="50"/>
      <c r="AV8" s="50"/>
      <c r="AW8" s="50"/>
      <c r="AX8" s="51">
        <v>39</v>
      </c>
      <c r="AY8" s="51">
        <v>37</v>
      </c>
      <c r="AZ8" s="50"/>
      <c r="BA8" s="50"/>
      <c r="BB8" s="48"/>
      <c r="BC8" s="48"/>
      <c r="BD8" s="40">
        <f t="shared" si="0"/>
        <v>234</v>
      </c>
      <c r="BE8" s="40">
        <f t="shared" si="1"/>
        <v>982</v>
      </c>
      <c r="BF8" s="40">
        <f t="shared" si="2"/>
        <v>0</v>
      </c>
      <c r="BG8" s="40">
        <f t="shared" si="3"/>
        <v>0</v>
      </c>
      <c r="BH8" s="40">
        <f t="shared" si="4"/>
        <v>0</v>
      </c>
      <c r="BI8" s="41">
        <f t="shared" si="5"/>
        <v>0</v>
      </c>
      <c r="BJ8" s="49">
        <v>12893</v>
      </c>
      <c r="BK8" s="42">
        <f t="shared" si="6"/>
        <v>1.8149383386333668E-2</v>
      </c>
      <c r="BL8" s="58"/>
      <c r="BM8" s="42">
        <f t="shared" si="7"/>
        <v>7.6165361048631045E-2</v>
      </c>
      <c r="BN8" s="58"/>
      <c r="BO8" s="42" t="e">
        <f t="shared" si="8"/>
        <v>#DIV/0!</v>
      </c>
      <c r="BP8" s="58"/>
    </row>
    <row r="9" spans="1:68" s="57" customFormat="1" ht="26.1">
      <c r="A9" s="55" t="s">
        <v>109</v>
      </c>
      <c r="B9" s="50">
        <v>11</v>
      </c>
      <c r="C9" s="50">
        <v>52</v>
      </c>
      <c r="D9" s="50"/>
      <c r="E9" s="50"/>
      <c r="F9" s="50"/>
      <c r="G9" s="50"/>
      <c r="H9" s="51">
        <v>35</v>
      </c>
      <c r="I9" s="51">
        <v>68</v>
      </c>
      <c r="J9" s="50"/>
      <c r="K9" s="50"/>
      <c r="L9" s="50"/>
      <c r="M9" s="50"/>
      <c r="N9" s="51">
        <v>54</v>
      </c>
      <c r="O9" s="51">
        <v>101</v>
      </c>
      <c r="P9" s="50"/>
      <c r="Q9" s="50"/>
      <c r="R9" s="50"/>
      <c r="S9" s="50"/>
      <c r="T9" s="51">
        <v>35</v>
      </c>
      <c r="U9" s="51">
        <v>317</v>
      </c>
      <c r="V9" s="50"/>
      <c r="W9" s="50"/>
      <c r="X9" s="50"/>
      <c r="Y9" s="50"/>
      <c r="Z9" s="51">
        <v>42</v>
      </c>
      <c r="AA9" s="51">
        <v>15</v>
      </c>
      <c r="AB9" s="50"/>
      <c r="AC9" s="50"/>
      <c r="AD9" s="50"/>
      <c r="AE9" s="50"/>
      <c r="AF9" s="51">
        <v>3</v>
      </c>
      <c r="AG9" s="51">
        <v>51</v>
      </c>
      <c r="AH9" s="50"/>
      <c r="AI9" s="50"/>
      <c r="AJ9" s="50"/>
      <c r="AK9" s="50"/>
      <c r="AL9" s="50">
        <v>0</v>
      </c>
      <c r="AM9" s="50">
        <v>0</v>
      </c>
      <c r="AN9" s="50"/>
      <c r="AO9" s="50"/>
      <c r="AP9" s="50"/>
      <c r="AQ9" s="50"/>
      <c r="AR9" s="51">
        <v>29</v>
      </c>
      <c r="AS9" s="51">
        <v>873</v>
      </c>
      <c r="AT9" s="50"/>
      <c r="AU9" s="50"/>
      <c r="AV9" s="50"/>
      <c r="AW9" s="50"/>
      <c r="AX9" s="51">
        <v>40</v>
      </c>
      <c r="AY9" s="51">
        <v>35</v>
      </c>
      <c r="AZ9" s="50"/>
      <c r="BA9" s="50"/>
      <c r="BB9" s="48"/>
      <c r="BC9" s="48"/>
      <c r="BD9" s="40">
        <f t="shared" si="0"/>
        <v>249</v>
      </c>
      <c r="BE9" s="40">
        <f t="shared" si="1"/>
        <v>1512</v>
      </c>
      <c r="BF9" s="40">
        <f t="shared" si="2"/>
        <v>0</v>
      </c>
      <c r="BG9" s="40">
        <f t="shared" si="3"/>
        <v>0</v>
      </c>
      <c r="BH9" s="40">
        <f t="shared" si="4"/>
        <v>0</v>
      </c>
      <c r="BI9" s="41">
        <f t="shared" si="5"/>
        <v>0</v>
      </c>
      <c r="BJ9" s="49">
        <v>14489</v>
      </c>
      <c r="BK9" s="42">
        <f t="shared" si="6"/>
        <v>1.7185451031817241E-2</v>
      </c>
      <c r="BL9" s="58"/>
      <c r="BM9" s="42">
        <f t="shared" si="7"/>
        <v>0.10435502795223962</v>
      </c>
      <c r="BN9" s="58"/>
      <c r="BO9" s="42" t="e">
        <f t="shared" si="8"/>
        <v>#DIV/0!</v>
      </c>
      <c r="BP9" s="58"/>
    </row>
    <row r="10" spans="1:68" s="57" customFormat="1" ht="26.1">
      <c r="A10" s="55" t="s">
        <v>110</v>
      </c>
      <c r="B10" s="50">
        <v>15</v>
      </c>
      <c r="C10" s="50">
        <v>31</v>
      </c>
      <c r="D10" s="50"/>
      <c r="E10" s="50"/>
      <c r="F10" s="50"/>
      <c r="G10" s="50"/>
      <c r="H10" s="51">
        <v>26</v>
      </c>
      <c r="I10" s="51">
        <v>33</v>
      </c>
      <c r="J10" s="50"/>
      <c r="K10" s="50"/>
      <c r="L10" s="50"/>
      <c r="M10" s="50"/>
      <c r="N10" s="51">
        <v>42</v>
      </c>
      <c r="O10" s="51">
        <v>62</v>
      </c>
      <c r="P10" s="50"/>
      <c r="Q10" s="50"/>
      <c r="R10" s="50"/>
      <c r="S10" s="50"/>
      <c r="T10" s="51">
        <v>37</v>
      </c>
      <c r="U10" s="51">
        <v>53</v>
      </c>
      <c r="V10" s="50"/>
      <c r="W10" s="50"/>
      <c r="X10" s="50"/>
      <c r="Y10" s="50"/>
      <c r="Z10" s="51">
        <v>36</v>
      </c>
      <c r="AA10" s="51">
        <v>42</v>
      </c>
      <c r="AB10" s="50"/>
      <c r="AC10" s="50"/>
      <c r="AD10" s="50"/>
      <c r="AE10" s="50"/>
      <c r="AF10" s="51">
        <v>1</v>
      </c>
      <c r="AG10" s="51">
        <v>22</v>
      </c>
      <c r="AH10" s="50"/>
      <c r="AI10" s="50"/>
      <c r="AJ10" s="50"/>
      <c r="AK10" s="50"/>
      <c r="AL10" s="50">
        <v>0</v>
      </c>
      <c r="AM10" s="50">
        <v>0</v>
      </c>
      <c r="AN10" s="50"/>
      <c r="AO10" s="50"/>
      <c r="AP10" s="50"/>
      <c r="AQ10" s="50"/>
      <c r="AR10" s="51">
        <v>48</v>
      </c>
      <c r="AS10" s="51">
        <v>1111</v>
      </c>
      <c r="AT10" s="50"/>
      <c r="AU10" s="50"/>
      <c r="AV10" s="50"/>
      <c r="AW10" s="50"/>
      <c r="AX10" s="51">
        <v>26</v>
      </c>
      <c r="AY10" s="51">
        <v>38</v>
      </c>
      <c r="AZ10" s="50"/>
      <c r="BA10" s="50"/>
      <c r="BB10" s="48"/>
      <c r="BC10" s="48"/>
      <c r="BD10" s="40">
        <f t="shared" si="0"/>
        <v>231</v>
      </c>
      <c r="BE10" s="40">
        <f t="shared" si="1"/>
        <v>1392</v>
      </c>
      <c r="BF10" s="40">
        <f t="shared" si="2"/>
        <v>0</v>
      </c>
      <c r="BG10" s="40">
        <f t="shared" si="3"/>
        <v>0</v>
      </c>
      <c r="BH10" s="40">
        <f t="shared" si="4"/>
        <v>0</v>
      </c>
      <c r="BI10" s="41">
        <f t="shared" si="5"/>
        <v>0</v>
      </c>
      <c r="BJ10" s="49">
        <v>12887</v>
      </c>
      <c r="BK10" s="42">
        <f t="shared" si="6"/>
        <v>1.7925040738728953E-2</v>
      </c>
      <c r="BL10" s="58"/>
      <c r="BM10" s="42">
        <f t="shared" si="7"/>
        <v>0.10801582990610693</v>
      </c>
      <c r="BN10" s="58"/>
      <c r="BO10" s="42" t="e">
        <f t="shared" si="8"/>
        <v>#DIV/0!</v>
      </c>
      <c r="BP10" s="58"/>
    </row>
    <row r="11" spans="1:68" s="57" customFormat="1" ht="26.1">
      <c r="A11" s="55" t="s">
        <v>111</v>
      </c>
      <c r="B11" s="50">
        <v>19</v>
      </c>
      <c r="C11" s="50">
        <v>19</v>
      </c>
      <c r="D11" s="50"/>
      <c r="E11" s="50"/>
      <c r="F11" s="50"/>
      <c r="G11" s="50"/>
      <c r="H11" s="51">
        <v>37</v>
      </c>
      <c r="I11" s="51">
        <v>77</v>
      </c>
      <c r="J11" s="50"/>
      <c r="K11" s="50"/>
      <c r="L11" s="50"/>
      <c r="M11" s="50"/>
      <c r="N11" s="51">
        <v>41</v>
      </c>
      <c r="O11" s="51">
        <v>108</v>
      </c>
      <c r="P11" s="50"/>
      <c r="Q11" s="50"/>
      <c r="R11" s="50"/>
      <c r="S11" s="50"/>
      <c r="T11" s="51">
        <v>35</v>
      </c>
      <c r="U11" s="51">
        <v>88</v>
      </c>
      <c r="V11" s="50"/>
      <c r="W11" s="50"/>
      <c r="X11" s="50"/>
      <c r="Y11" s="50"/>
      <c r="Z11" s="51">
        <v>29</v>
      </c>
      <c r="AA11" s="51">
        <v>58</v>
      </c>
      <c r="AB11" s="50"/>
      <c r="AC11" s="50"/>
      <c r="AD11" s="50"/>
      <c r="AE11" s="50"/>
      <c r="AF11" s="51">
        <v>10</v>
      </c>
      <c r="AG11" s="51">
        <v>29</v>
      </c>
      <c r="AH11" s="50"/>
      <c r="AI11" s="50"/>
      <c r="AJ11" s="50"/>
      <c r="AK11" s="50"/>
      <c r="AL11" s="50">
        <v>0</v>
      </c>
      <c r="AM11" s="50">
        <v>0</v>
      </c>
      <c r="AN11" s="50"/>
      <c r="AO11" s="50"/>
      <c r="AP11" s="50"/>
      <c r="AQ11" s="50"/>
      <c r="AR11" s="51">
        <v>49</v>
      </c>
      <c r="AS11" s="51">
        <v>1003</v>
      </c>
      <c r="AT11" s="50"/>
      <c r="AU11" s="50"/>
      <c r="AV11" s="50"/>
      <c r="AW11" s="50"/>
      <c r="AX11" s="51">
        <v>28</v>
      </c>
      <c r="AY11" s="51">
        <v>44</v>
      </c>
      <c r="AZ11" s="50"/>
      <c r="BA11" s="50"/>
      <c r="BB11" s="48"/>
      <c r="BC11" s="48"/>
      <c r="BD11" s="40">
        <f t="shared" si="0"/>
        <v>248</v>
      </c>
      <c r="BE11" s="40">
        <f t="shared" si="1"/>
        <v>1426</v>
      </c>
      <c r="BF11" s="40">
        <f t="shared" si="2"/>
        <v>0</v>
      </c>
      <c r="BG11" s="40">
        <f t="shared" si="3"/>
        <v>0</v>
      </c>
      <c r="BH11" s="40">
        <f t="shared" si="4"/>
        <v>0</v>
      </c>
      <c r="BI11" s="41">
        <f t="shared" si="5"/>
        <v>0</v>
      </c>
      <c r="BJ11" s="49">
        <v>14557</v>
      </c>
      <c r="BK11" s="42">
        <f t="shared" si="6"/>
        <v>1.7036477296146185E-2</v>
      </c>
      <c r="BL11" s="58"/>
      <c r="BM11" s="42">
        <f t="shared" si="7"/>
        <v>9.7959744452840558E-2</v>
      </c>
      <c r="BN11" s="58"/>
      <c r="BO11" s="42" t="e">
        <f t="shared" si="8"/>
        <v>#DIV/0!</v>
      </c>
      <c r="BP11" s="58"/>
    </row>
    <row r="12" spans="1:68" s="57" customFormat="1" ht="26.1">
      <c r="A12" s="55" t="s">
        <v>112</v>
      </c>
      <c r="B12" s="50">
        <v>22</v>
      </c>
      <c r="C12" s="50">
        <v>38</v>
      </c>
      <c r="D12" s="50"/>
      <c r="E12" s="50"/>
      <c r="F12" s="50"/>
      <c r="G12" s="50"/>
      <c r="H12" s="51">
        <v>34</v>
      </c>
      <c r="I12" s="51">
        <v>62</v>
      </c>
      <c r="J12" s="50"/>
      <c r="K12" s="50"/>
      <c r="L12" s="50"/>
      <c r="M12" s="50"/>
      <c r="N12" s="51">
        <v>52</v>
      </c>
      <c r="O12" s="51">
        <v>90</v>
      </c>
      <c r="P12" s="50"/>
      <c r="Q12" s="50"/>
      <c r="R12" s="50"/>
      <c r="S12" s="50"/>
      <c r="T12" s="51">
        <v>44</v>
      </c>
      <c r="U12" s="51">
        <v>84</v>
      </c>
      <c r="V12" s="50"/>
      <c r="W12" s="50"/>
      <c r="X12" s="50"/>
      <c r="Y12" s="50"/>
      <c r="Z12" s="51">
        <v>34</v>
      </c>
      <c r="AA12" s="51">
        <v>103</v>
      </c>
      <c r="AB12" s="50"/>
      <c r="AC12" s="50"/>
      <c r="AD12" s="50"/>
      <c r="AE12" s="50"/>
      <c r="AF12" s="51">
        <v>5</v>
      </c>
      <c r="AG12" s="51">
        <v>47</v>
      </c>
      <c r="AH12" s="50"/>
      <c r="AI12" s="50"/>
      <c r="AJ12" s="50"/>
      <c r="AK12" s="50"/>
      <c r="AL12" s="50">
        <v>0</v>
      </c>
      <c r="AM12" s="50">
        <v>0</v>
      </c>
      <c r="AN12" s="50"/>
      <c r="AO12" s="50"/>
      <c r="AP12" s="50"/>
      <c r="AQ12" s="50"/>
      <c r="AR12" s="51">
        <v>31</v>
      </c>
      <c r="AS12" s="51">
        <v>529</v>
      </c>
      <c r="AT12" s="50"/>
      <c r="AU12" s="50"/>
      <c r="AV12" s="50"/>
      <c r="AW12" s="50"/>
      <c r="AX12" s="51">
        <v>22</v>
      </c>
      <c r="AY12" s="51">
        <v>47</v>
      </c>
      <c r="AZ12" s="50"/>
      <c r="BA12" s="50"/>
      <c r="BB12" s="48"/>
      <c r="BC12" s="48"/>
      <c r="BD12" s="40">
        <f t="shared" si="0"/>
        <v>244</v>
      </c>
      <c r="BE12" s="40">
        <f t="shared" si="1"/>
        <v>1000</v>
      </c>
      <c r="BF12" s="40">
        <f t="shared" si="2"/>
        <v>0</v>
      </c>
      <c r="BG12" s="40">
        <f t="shared" si="3"/>
        <v>0</v>
      </c>
      <c r="BH12" s="40">
        <f t="shared" si="4"/>
        <v>0</v>
      </c>
      <c r="BI12" s="41">
        <f t="shared" si="5"/>
        <v>0</v>
      </c>
      <c r="BJ12" s="49">
        <v>14723</v>
      </c>
      <c r="BK12" s="42">
        <f t="shared" si="6"/>
        <v>1.6572709366297629E-2</v>
      </c>
      <c r="BL12" s="58"/>
      <c r="BM12" s="42">
        <f t="shared" si="7"/>
        <v>6.792094002580995E-2</v>
      </c>
      <c r="BN12" s="58"/>
      <c r="BO12" s="42" t="e">
        <f t="shared" si="8"/>
        <v>#DIV/0!</v>
      </c>
      <c r="BP12" s="58"/>
    </row>
    <row r="13" spans="1:68" s="57" customFormat="1" ht="26.1">
      <c r="A13" s="55" t="s">
        <v>113</v>
      </c>
      <c r="B13" s="50">
        <v>4</v>
      </c>
      <c r="C13" s="50">
        <v>16</v>
      </c>
      <c r="D13" s="50"/>
      <c r="E13" s="50"/>
      <c r="F13" s="50"/>
      <c r="G13" s="50"/>
      <c r="H13" s="51">
        <v>31</v>
      </c>
      <c r="I13" s="51">
        <v>38</v>
      </c>
      <c r="J13" s="50"/>
      <c r="K13" s="50"/>
      <c r="L13" s="50"/>
      <c r="M13" s="50"/>
      <c r="N13" s="51">
        <v>65</v>
      </c>
      <c r="O13" s="51">
        <v>129</v>
      </c>
      <c r="P13" s="50"/>
      <c r="Q13" s="50"/>
      <c r="R13" s="50"/>
      <c r="S13" s="50"/>
      <c r="T13" s="51">
        <v>28</v>
      </c>
      <c r="U13" s="51">
        <v>93</v>
      </c>
      <c r="V13" s="50"/>
      <c r="W13" s="50"/>
      <c r="X13" s="50"/>
      <c r="Y13" s="50"/>
      <c r="Z13" s="51">
        <v>62</v>
      </c>
      <c r="AA13" s="51">
        <v>141</v>
      </c>
      <c r="AB13" s="50"/>
      <c r="AC13" s="50"/>
      <c r="AD13" s="50"/>
      <c r="AE13" s="50"/>
      <c r="AF13" s="51">
        <v>5</v>
      </c>
      <c r="AG13" s="51">
        <v>65</v>
      </c>
      <c r="AH13" s="50"/>
      <c r="AI13" s="50"/>
      <c r="AJ13" s="50"/>
      <c r="AK13" s="50"/>
      <c r="AL13" s="50">
        <v>0</v>
      </c>
      <c r="AM13" s="50">
        <v>0</v>
      </c>
      <c r="AN13" s="50"/>
      <c r="AO13" s="50"/>
      <c r="AP13" s="50"/>
      <c r="AQ13" s="50"/>
      <c r="AR13" s="51">
        <v>13</v>
      </c>
      <c r="AS13" s="51">
        <v>581</v>
      </c>
      <c r="AT13" s="50"/>
      <c r="AU13" s="50"/>
      <c r="AV13" s="50"/>
      <c r="AW13" s="50"/>
      <c r="AX13" s="51">
        <v>35</v>
      </c>
      <c r="AY13" s="51">
        <v>52</v>
      </c>
      <c r="AZ13" s="50"/>
      <c r="BA13" s="50"/>
      <c r="BB13" s="48"/>
      <c r="BC13" s="48"/>
      <c r="BD13" s="40">
        <f t="shared" si="0"/>
        <v>243</v>
      </c>
      <c r="BE13" s="40">
        <f t="shared" si="1"/>
        <v>1115</v>
      </c>
      <c r="BF13" s="40">
        <f t="shared" si="2"/>
        <v>0</v>
      </c>
      <c r="BG13" s="40">
        <f t="shared" si="3"/>
        <v>0</v>
      </c>
      <c r="BH13" s="40">
        <f t="shared" si="4"/>
        <v>0</v>
      </c>
      <c r="BI13" s="41">
        <f t="shared" si="5"/>
        <v>0</v>
      </c>
      <c r="BJ13" s="49">
        <v>13300</v>
      </c>
      <c r="BK13" s="42">
        <f t="shared" si="6"/>
        <v>1.8270676691729323E-2</v>
      </c>
      <c r="BL13" s="58"/>
      <c r="BM13" s="42">
        <f t="shared" si="7"/>
        <v>8.3834586466165414E-2</v>
      </c>
      <c r="BN13" s="58"/>
      <c r="BO13" s="42" t="e">
        <f t="shared" si="8"/>
        <v>#DIV/0!</v>
      </c>
      <c r="BP13" s="58"/>
    </row>
    <row r="14" spans="1:68" s="57" customFormat="1" ht="26.1">
      <c r="A14" s="55" t="s">
        <v>114</v>
      </c>
      <c r="B14" s="50">
        <v>3</v>
      </c>
      <c r="C14" s="50">
        <v>13</v>
      </c>
      <c r="D14" s="50"/>
      <c r="E14" s="50"/>
      <c r="F14" s="50"/>
      <c r="G14" s="50"/>
      <c r="H14" s="51">
        <v>32</v>
      </c>
      <c r="I14" s="51">
        <v>66</v>
      </c>
      <c r="J14" s="50"/>
      <c r="K14" s="50"/>
      <c r="L14" s="50"/>
      <c r="M14" s="50"/>
      <c r="N14" s="51">
        <v>68</v>
      </c>
      <c r="O14" s="51">
        <v>76</v>
      </c>
      <c r="P14" s="50"/>
      <c r="Q14" s="50"/>
      <c r="R14" s="50"/>
      <c r="S14" s="50"/>
      <c r="T14" s="51">
        <v>39</v>
      </c>
      <c r="U14" s="51">
        <v>83</v>
      </c>
      <c r="V14" s="50"/>
      <c r="W14" s="50"/>
      <c r="X14" s="50"/>
      <c r="Y14" s="50"/>
      <c r="Z14" s="51">
        <v>72</v>
      </c>
      <c r="AA14" s="51">
        <v>246</v>
      </c>
      <c r="AB14" s="50"/>
      <c r="AC14" s="50"/>
      <c r="AD14" s="50"/>
      <c r="AE14" s="50"/>
      <c r="AF14" s="51">
        <v>7</v>
      </c>
      <c r="AG14" s="51">
        <v>37</v>
      </c>
      <c r="AH14" s="50"/>
      <c r="AI14" s="50"/>
      <c r="AJ14" s="50"/>
      <c r="AK14" s="50"/>
      <c r="AL14" s="50">
        <v>0</v>
      </c>
      <c r="AM14" s="50">
        <v>0</v>
      </c>
      <c r="AN14" s="50"/>
      <c r="AO14" s="50"/>
      <c r="AP14" s="50"/>
      <c r="AQ14" s="50"/>
      <c r="AR14" s="51">
        <v>20</v>
      </c>
      <c r="AS14" s="51">
        <v>640</v>
      </c>
      <c r="AT14" s="50"/>
      <c r="AU14" s="50"/>
      <c r="AV14" s="50"/>
      <c r="AW14" s="50"/>
      <c r="AX14" s="51">
        <v>29</v>
      </c>
      <c r="AY14" s="51">
        <v>52</v>
      </c>
      <c r="AZ14" s="50"/>
      <c r="BA14" s="50"/>
      <c r="BB14" s="48"/>
      <c r="BC14" s="48"/>
      <c r="BD14" s="40">
        <f t="shared" si="0"/>
        <v>270</v>
      </c>
      <c r="BE14" s="40">
        <f t="shared" si="1"/>
        <v>1213</v>
      </c>
      <c r="BF14" s="40">
        <f t="shared" si="2"/>
        <v>0</v>
      </c>
      <c r="BG14" s="40">
        <f t="shared" si="3"/>
        <v>0</v>
      </c>
      <c r="BH14" s="40">
        <f t="shared" si="4"/>
        <v>0</v>
      </c>
      <c r="BI14" s="41">
        <f t="shared" si="5"/>
        <v>0</v>
      </c>
      <c r="BJ14" s="49">
        <v>14433</v>
      </c>
      <c r="BK14" s="42">
        <f t="shared" si="6"/>
        <v>1.8707129494907503E-2</v>
      </c>
      <c r="BL14" s="58"/>
      <c r="BM14" s="42">
        <f t="shared" si="7"/>
        <v>8.404351139749186E-2</v>
      </c>
      <c r="BN14" s="58"/>
      <c r="BO14" s="42" t="e">
        <f t="shared" si="8"/>
        <v>#DIV/0!</v>
      </c>
      <c r="BP14" s="58"/>
    </row>
    <row r="15" spans="1:68" s="57" customFormat="1" ht="26.1">
      <c r="A15" s="55" t="s">
        <v>115</v>
      </c>
      <c r="B15" s="50">
        <v>0</v>
      </c>
      <c r="C15" s="50">
        <v>9</v>
      </c>
      <c r="D15" s="50"/>
      <c r="E15" s="50"/>
      <c r="F15" s="50"/>
      <c r="G15" s="50"/>
      <c r="H15" s="51">
        <v>25</v>
      </c>
      <c r="I15" s="51">
        <v>42</v>
      </c>
      <c r="J15" s="50"/>
      <c r="K15" s="50"/>
      <c r="L15" s="50"/>
      <c r="M15" s="50"/>
      <c r="N15" s="51">
        <v>44</v>
      </c>
      <c r="O15" s="51">
        <v>158</v>
      </c>
      <c r="P15" s="50"/>
      <c r="Q15" s="50"/>
      <c r="R15" s="50"/>
      <c r="S15" s="50"/>
      <c r="T15" s="51">
        <v>41</v>
      </c>
      <c r="U15" s="51">
        <v>79</v>
      </c>
      <c r="V15" s="50"/>
      <c r="W15" s="50"/>
      <c r="X15" s="50"/>
      <c r="Y15" s="50"/>
      <c r="Z15" s="51">
        <v>130</v>
      </c>
      <c r="AA15" s="51">
        <v>211</v>
      </c>
      <c r="AB15" s="50"/>
      <c r="AC15" s="50"/>
      <c r="AD15" s="50"/>
      <c r="AE15" s="50"/>
      <c r="AF15" s="51">
        <v>8</v>
      </c>
      <c r="AG15" s="51">
        <v>29</v>
      </c>
      <c r="AH15" s="50"/>
      <c r="AI15" s="50"/>
      <c r="AJ15" s="50"/>
      <c r="AK15" s="50"/>
      <c r="AL15" s="50">
        <v>0</v>
      </c>
      <c r="AM15" s="50">
        <v>0</v>
      </c>
      <c r="AN15" s="50"/>
      <c r="AO15" s="50"/>
      <c r="AP15" s="50"/>
      <c r="AQ15" s="50"/>
      <c r="AR15" s="51">
        <v>19</v>
      </c>
      <c r="AS15" s="51">
        <v>1322</v>
      </c>
      <c r="AT15" s="50"/>
      <c r="AU15" s="50"/>
      <c r="AV15" s="50"/>
      <c r="AW15" s="50"/>
      <c r="AX15" s="51">
        <v>54</v>
      </c>
      <c r="AY15" s="51">
        <v>64</v>
      </c>
      <c r="AZ15" s="50"/>
      <c r="BA15" s="50"/>
      <c r="BB15" s="48"/>
      <c r="BC15" s="48"/>
      <c r="BD15" s="40">
        <f t="shared" si="0"/>
        <v>321</v>
      </c>
      <c r="BE15" s="40">
        <f t="shared" si="1"/>
        <v>1914</v>
      </c>
      <c r="BF15" s="40">
        <f t="shared" si="2"/>
        <v>0</v>
      </c>
      <c r="BG15" s="40">
        <f t="shared" si="3"/>
        <v>0</v>
      </c>
      <c r="BH15" s="40">
        <f t="shared" si="4"/>
        <v>0</v>
      </c>
      <c r="BI15" s="41">
        <f t="shared" si="5"/>
        <v>0</v>
      </c>
      <c r="BJ15" s="49">
        <v>13400</v>
      </c>
      <c r="BK15" s="42">
        <f t="shared" si="6"/>
        <v>2.3955223880597017E-2</v>
      </c>
      <c r="BL15" s="58"/>
      <c r="BM15" s="42">
        <f t="shared" si="7"/>
        <v>0.14283582089552238</v>
      </c>
      <c r="BN15" s="58"/>
      <c r="BO15" s="42" t="e">
        <f t="shared" si="8"/>
        <v>#DIV/0!</v>
      </c>
      <c r="BP15" s="58"/>
    </row>
    <row r="16" spans="1:68" s="57" customFormat="1" ht="26.1">
      <c r="A16" s="55" t="s">
        <v>116</v>
      </c>
      <c r="B16" s="50">
        <v>9</v>
      </c>
      <c r="C16" s="50">
        <v>36</v>
      </c>
      <c r="D16" s="50"/>
      <c r="E16" s="50"/>
      <c r="F16" s="50"/>
      <c r="G16" s="50"/>
      <c r="H16" s="51">
        <v>29</v>
      </c>
      <c r="I16" s="51">
        <v>54</v>
      </c>
      <c r="J16" s="50"/>
      <c r="K16" s="50"/>
      <c r="L16" s="50"/>
      <c r="M16" s="50"/>
      <c r="N16" s="51">
        <v>60</v>
      </c>
      <c r="O16" s="51">
        <v>114</v>
      </c>
      <c r="P16" s="50"/>
      <c r="Q16" s="50"/>
      <c r="R16" s="50"/>
      <c r="S16" s="50"/>
      <c r="T16" s="51">
        <v>25</v>
      </c>
      <c r="U16" s="51">
        <v>45</v>
      </c>
      <c r="V16" s="50"/>
      <c r="W16" s="50"/>
      <c r="X16" s="50"/>
      <c r="Y16" s="50"/>
      <c r="Z16" s="51">
        <v>19</v>
      </c>
      <c r="AA16" s="51">
        <v>90</v>
      </c>
      <c r="AB16" s="50"/>
      <c r="AC16" s="50"/>
      <c r="AD16" s="50"/>
      <c r="AE16" s="50"/>
      <c r="AF16" s="51">
        <v>54</v>
      </c>
      <c r="AG16" s="51">
        <v>50</v>
      </c>
      <c r="AH16" s="50"/>
      <c r="AI16" s="50"/>
      <c r="AJ16" s="50"/>
      <c r="AK16" s="50"/>
      <c r="AL16" s="50">
        <v>0</v>
      </c>
      <c r="AM16" s="50">
        <v>0</v>
      </c>
      <c r="AN16" s="50"/>
      <c r="AO16" s="50"/>
      <c r="AP16" s="50"/>
      <c r="AQ16" s="50"/>
      <c r="AR16" s="51">
        <v>93</v>
      </c>
      <c r="AS16" s="51">
        <v>485</v>
      </c>
      <c r="AT16" s="50"/>
      <c r="AU16" s="50"/>
      <c r="AV16" s="50"/>
      <c r="AW16" s="50"/>
      <c r="AX16" s="51">
        <v>0</v>
      </c>
      <c r="AY16" s="51">
        <v>43</v>
      </c>
      <c r="AZ16" s="50"/>
      <c r="BA16" s="50"/>
      <c r="BB16" s="48"/>
      <c r="BC16" s="48"/>
      <c r="BD16" s="40">
        <f t="shared" si="0"/>
        <v>289</v>
      </c>
      <c r="BE16" s="40">
        <f t="shared" si="1"/>
        <v>917</v>
      </c>
      <c r="BF16" s="40">
        <f t="shared" si="2"/>
        <v>0</v>
      </c>
      <c r="BG16" s="40">
        <f t="shared" si="3"/>
        <v>0</v>
      </c>
      <c r="BH16" s="40">
        <f t="shared" si="4"/>
        <v>0</v>
      </c>
      <c r="BI16" s="41">
        <f t="shared" si="5"/>
        <v>0</v>
      </c>
      <c r="BJ16" s="49">
        <v>12760</v>
      </c>
      <c r="BK16" s="42">
        <f t="shared" si="6"/>
        <v>2.2648902821316614E-2</v>
      </c>
      <c r="BL16" s="58"/>
      <c r="BM16" s="42">
        <f t="shared" si="7"/>
        <v>7.1865203761755481E-2</v>
      </c>
      <c r="BN16" s="58"/>
      <c r="BO16" s="42" t="e">
        <f t="shared" si="8"/>
        <v>#DIV/0!</v>
      </c>
      <c r="BP16" s="58"/>
    </row>
    <row r="17" spans="1:68" s="57" customFormat="1" ht="26.1">
      <c r="A17" s="55" t="s">
        <v>117</v>
      </c>
      <c r="B17" s="52">
        <v>2</v>
      </c>
      <c r="C17" s="52">
        <v>11</v>
      </c>
      <c r="D17" s="59"/>
      <c r="E17" s="59"/>
      <c r="F17" s="52"/>
      <c r="G17" s="52"/>
      <c r="H17" s="52">
        <v>96</v>
      </c>
      <c r="I17" s="52">
        <v>83</v>
      </c>
      <c r="J17" s="59"/>
      <c r="K17" s="59"/>
      <c r="L17" s="52"/>
      <c r="M17" s="52"/>
      <c r="N17" s="52">
        <v>38</v>
      </c>
      <c r="O17" s="52">
        <v>129</v>
      </c>
      <c r="P17" s="59"/>
      <c r="Q17" s="59"/>
      <c r="R17" s="52"/>
      <c r="S17" s="52"/>
      <c r="T17" s="52">
        <v>55</v>
      </c>
      <c r="U17" s="52">
        <v>211</v>
      </c>
      <c r="V17" s="52"/>
      <c r="W17" s="52"/>
      <c r="X17" s="52"/>
      <c r="Y17" s="52"/>
      <c r="Z17" s="52">
        <v>75</v>
      </c>
      <c r="AA17" s="52">
        <v>102</v>
      </c>
      <c r="AB17" s="52"/>
      <c r="AC17" s="52"/>
      <c r="AD17" s="52"/>
      <c r="AE17" s="52"/>
      <c r="AF17" s="52">
        <v>4</v>
      </c>
      <c r="AG17" s="52">
        <v>70</v>
      </c>
      <c r="AH17" s="52"/>
      <c r="AI17" s="52"/>
      <c r="AJ17" s="52"/>
      <c r="AK17" s="52"/>
      <c r="AL17" s="52">
        <v>0</v>
      </c>
      <c r="AM17" s="52">
        <v>0</v>
      </c>
      <c r="AN17" s="52"/>
      <c r="AO17" s="52"/>
      <c r="AP17" s="52"/>
      <c r="AQ17" s="52"/>
      <c r="AR17" s="52">
        <v>17</v>
      </c>
      <c r="AS17" s="52">
        <v>714</v>
      </c>
      <c r="AT17" s="52"/>
      <c r="AU17" s="52"/>
      <c r="AV17" s="52"/>
      <c r="AW17" s="52"/>
      <c r="AX17" s="52">
        <v>29</v>
      </c>
      <c r="AY17" s="52">
        <v>74</v>
      </c>
      <c r="AZ17" s="52"/>
      <c r="BA17" s="52"/>
      <c r="BB17" s="37"/>
      <c r="BC17" s="37"/>
      <c r="BD17" s="40">
        <f t="shared" ref="BD17" si="9">B17+H17+N17+T17+Z17+AF17+AL17+AR17+AX17</f>
        <v>316</v>
      </c>
      <c r="BE17" s="40">
        <f>C17+I17+O17+U17+AA17+AG17+AM17+AS17+AY17</f>
        <v>1394</v>
      </c>
      <c r="BF17" s="40">
        <f t="shared" ref="BF17" si="10">D17+J17+P17+V17+AB17+AH17+AN17+AT17+AZ17</f>
        <v>0</v>
      </c>
      <c r="BG17" s="40">
        <f t="shared" ref="BG17" si="11">E17+K17+Q17+W17+AC17+AI17+AO17+AU17+BA17</f>
        <v>0</v>
      </c>
      <c r="BH17" s="40">
        <f t="shared" ref="BH17" si="12">F17+L17+R17+X17+AD17+AJ17+AP17+AV17+BB17</f>
        <v>0</v>
      </c>
      <c r="BI17" s="41">
        <f t="shared" ref="BI17" si="13">G17+M17+S17+Y17+AE17+AK17+AQ17+AW17+BC17</f>
        <v>0</v>
      </c>
      <c r="BJ17" s="46">
        <v>13400</v>
      </c>
      <c r="BK17" s="42">
        <f>BD17/BJ17</f>
        <v>2.3582089552238807E-2</v>
      </c>
      <c r="BL17" s="42"/>
      <c r="BM17" s="42">
        <f>BE17/BJ17</f>
        <v>0.10402985074626865</v>
      </c>
      <c r="BN17" s="42"/>
      <c r="BO17" s="42" t="e">
        <f>BG17/BL17</f>
        <v>#DIV/0!</v>
      </c>
      <c r="BP17" s="42"/>
    </row>
    <row r="18" spans="1:68" s="57" customFormat="1" ht="26.1">
      <c r="A18" s="55"/>
      <c r="B18" s="52"/>
      <c r="C18" s="52"/>
      <c r="D18" s="59"/>
      <c r="E18" s="59"/>
      <c r="F18" s="52"/>
      <c r="G18" s="52"/>
      <c r="H18" s="52"/>
      <c r="I18" s="52"/>
      <c r="J18" s="59"/>
      <c r="K18" s="59"/>
      <c r="L18" s="52"/>
      <c r="M18" s="52"/>
      <c r="N18" s="52"/>
      <c r="O18" s="52"/>
      <c r="P18" s="59"/>
      <c r="Q18" s="59"/>
      <c r="R18" s="52"/>
      <c r="S18" s="52"/>
      <c r="T18" s="52"/>
      <c r="U18" s="52"/>
      <c r="V18" s="52"/>
      <c r="W18" s="52"/>
      <c r="X18" s="52"/>
      <c r="Y18" s="52"/>
      <c r="Z18" s="52"/>
      <c r="AA18" s="52"/>
      <c r="AB18" s="52"/>
      <c r="AC18" s="52"/>
      <c r="AD18" s="52"/>
      <c r="AE18" s="52"/>
      <c r="AF18" s="52"/>
      <c r="AG18" s="52"/>
      <c r="AH18" s="52"/>
      <c r="AI18" s="52"/>
      <c r="AJ18" s="52"/>
      <c r="AK18" s="52"/>
      <c r="AL18" s="52"/>
      <c r="AM18" s="52"/>
      <c r="AN18" s="52"/>
      <c r="AO18" s="52"/>
      <c r="AP18" s="52"/>
      <c r="AQ18" s="52"/>
      <c r="AR18" s="52"/>
      <c r="AS18" s="52"/>
      <c r="AT18" s="52"/>
      <c r="AU18" s="52"/>
      <c r="AV18" s="52"/>
      <c r="AW18" s="52"/>
      <c r="AX18" s="52"/>
      <c r="AY18" s="52"/>
      <c r="AZ18" s="52"/>
      <c r="BA18" s="52"/>
      <c r="BB18" s="37"/>
      <c r="BC18" s="37"/>
      <c r="BD18" s="40"/>
      <c r="BE18" s="40"/>
      <c r="BF18" s="40"/>
      <c r="BG18" s="40"/>
      <c r="BH18" s="40"/>
      <c r="BI18" s="41"/>
      <c r="BJ18" s="46"/>
      <c r="BK18" s="42"/>
      <c r="BL18" s="42"/>
      <c r="BM18" s="42"/>
      <c r="BN18" s="42"/>
      <c r="BO18" s="42"/>
      <c r="BP18" s="42"/>
    </row>
    <row r="19" spans="1:68" ht="21">
      <c r="A19" s="55" t="s">
        <v>118</v>
      </c>
      <c r="B19" s="54">
        <v>4</v>
      </c>
      <c r="C19" s="54">
        <v>27</v>
      </c>
      <c r="D19" s="54">
        <v>2</v>
      </c>
      <c r="E19" s="54">
        <v>29</v>
      </c>
      <c r="F19" s="54">
        <v>0</v>
      </c>
      <c r="G19" s="54">
        <v>0</v>
      </c>
      <c r="H19" s="54">
        <v>18</v>
      </c>
      <c r="I19" s="54">
        <v>56</v>
      </c>
      <c r="J19" s="54">
        <v>16</v>
      </c>
      <c r="K19" s="54">
        <v>58</v>
      </c>
      <c r="L19" s="54">
        <v>0</v>
      </c>
      <c r="M19" s="54">
        <v>5</v>
      </c>
      <c r="N19" s="54">
        <v>18</v>
      </c>
      <c r="O19" s="54">
        <v>104</v>
      </c>
      <c r="P19" s="54">
        <v>18</v>
      </c>
      <c r="Q19" s="54">
        <v>104</v>
      </c>
      <c r="R19" s="54">
        <v>0</v>
      </c>
      <c r="S19" s="54">
        <v>0</v>
      </c>
      <c r="T19" s="54">
        <v>0</v>
      </c>
      <c r="U19" s="54">
        <v>111</v>
      </c>
      <c r="V19" s="54">
        <v>0</v>
      </c>
      <c r="W19" s="54">
        <v>111</v>
      </c>
      <c r="X19" s="54">
        <v>0</v>
      </c>
      <c r="Y19" s="54">
        <v>48</v>
      </c>
      <c r="Z19" s="54">
        <v>11</v>
      </c>
      <c r="AA19" s="54">
        <v>31</v>
      </c>
      <c r="AB19" s="54">
        <v>9</v>
      </c>
      <c r="AC19" s="54">
        <v>33</v>
      </c>
      <c r="AD19" s="54">
        <v>0</v>
      </c>
      <c r="AE19" s="54">
        <v>0</v>
      </c>
      <c r="AF19" s="54">
        <v>0</v>
      </c>
      <c r="AG19" s="54">
        <v>57</v>
      </c>
      <c r="AH19" s="54">
        <v>0</v>
      </c>
      <c r="AI19" s="54">
        <v>57</v>
      </c>
      <c r="AJ19" s="54">
        <v>0</v>
      </c>
      <c r="AK19" s="54">
        <v>15</v>
      </c>
      <c r="AL19" s="54">
        <v>0</v>
      </c>
      <c r="AM19" s="54">
        <v>2</v>
      </c>
      <c r="AN19" s="54">
        <v>0</v>
      </c>
      <c r="AO19" s="54">
        <v>2</v>
      </c>
      <c r="AP19" s="54">
        <v>0</v>
      </c>
      <c r="AQ19" s="54">
        <v>0</v>
      </c>
      <c r="AR19" s="54">
        <v>3</v>
      </c>
      <c r="AS19" s="54">
        <v>310</v>
      </c>
      <c r="AT19" s="54">
        <v>3</v>
      </c>
      <c r="AU19" s="54">
        <v>310</v>
      </c>
      <c r="AV19" s="54">
        <v>0</v>
      </c>
      <c r="AW19" s="54">
        <v>0</v>
      </c>
      <c r="AX19" s="59">
        <v>0</v>
      </c>
      <c r="AY19" s="59">
        <v>61</v>
      </c>
      <c r="AZ19" s="59">
        <v>0</v>
      </c>
      <c r="BA19" s="59">
        <v>61</v>
      </c>
      <c r="BB19" s="60">
        <v>0</v>
      </c>
      <c r="BC19" s="60">
        <v>68</v>
      </c>
      <c r="BD19" s="40">
        <f t="shared" ref="BD19" si="14">B19+H19+N19+T19+Z19+AF19+AL19+AR19+AX19</f>
        <v>54</v>
      </c>
      <c r="BE19" s="40">
        <f>C19+I19+O19+U19+AA19+AG19+AM19+AS19+AY19</f>
        <v>759</v>
      </c>
      <c r="BF19" s="40">
        <f t="shared" ref="BF19:BI19" si="15">D19+J19+P19+V19+AB19+AH19+AN19+AT19+AZ19</f>
        <v>48</v>
      </c>
      <c r="BG19" s="40">
        <f t="shared" si="15"/>
        <v>765</v>
      </c>
      <c r="BH19" s="40">
        <f t="shared" si="15"/>
        <v>0</v>
      </c>
      <c r="BI19" s="41">
        <f t="shared" si="15"/>
        <v>136</v>
      </c>
      <c r="BJ19" s="45">
        <v>10596</v>
      </c>
      <c r="BK19" s="42">
        <f>BD19/BJ19</f>
        <v>5.0962627406568517E-3</v>
      </c>
      <c r="BL19" s="42">
        <f>BF19/BJ19</f>
        <v>4.5300113250283129E-3</v>
      </c>
      <c r="BM19" s="42">
        <f>BE19/BJ19</f>
        <v>7.1630804077010196E-2</v>
      </c>
      <c r="BN19" s="42">
        <f>BG19/BJ19</f>
        <v>7.2197055492638731E-2</v>
      </c>
      <c r="BO19" s="42">
        <f>BI19/BJ19</f>
        <v>1.2835032087580219E-2</v>
      </c>
      <c r="BP19" s="42"/>
    </row>
    <row r="20" spans="1:68" ht="21">
      <c r="A20" s="55" t="s">
        <v>119</v>
      </c>
      <c r="B20" s="54">
        <v>2</v>
      </c>
      <c r="C20" s="54">
        <v>25</v>
      </c>
      <c r="D20" s="54">
        <v>2</v>
      </c>
      <c r="E20" s="54">
        <v>25</v>
      </c>
      <c r="F20" s="54">
        <v>0</v>
      </c>
      <c r="G20" s="54">
        <v>6</v>
      </c>
      <c r="H20" s="54">
        <v>7</v>
      </c>
      <c r="I20" s="54">
        <v>21</v>
      </c>
      <c r="J20" s="54">
        <v>6</v>
      </c>
      <c r="K20" s="54">
        <v>22</v>
      </c>
      <c r="L20" s="54">
        <v>0</v>
      </c>
      <c r="M20" s="54">
        <v>0</v>
      </c>
      <c r="N20" s="54">
        <v>15</v>
      </c>
      <c r="O20" s="54">
        <v>157</v>
      </c>
      <c r="P20" s="54">
        <v>15</v>
      </c>
      <c r="Q20" s="54">
        <v>157</v>
      </c>
      <c r="R20" s="54">
        <v>0</v>
      </c>
      <c r="S20" s="54">
        <v>1</v>
      </c>
      <c r="T20" s="54">
        <v>0</v>
      </c>
      <c r="U20" s="54">
        <v>75</v>
      </c>
      <c r="V20" s="54">
        <v>0</v>
      </c>
      <c r="W20" s="54">
        <v>75</v>
      </c>
      <c r="X20" s="54">
        <v>0</v>
      </c>
      <c r="Y20" s="54">
        <v>37</v>
      </c>
      <c r="Z20" s="54">
        <v>8</v>
      </c>
      <c r="AA20" s="54">
        <v>141</v>
      </c>
      <c r="AB20" s="54">
        <v>8</v>
      </c>
      <c r="AC20" s="54">
        <v>141</v>
      </c>
      <c r="AD20" s="54">
        <v>0</v>
      </c>
      <c r="AE20" s="54">
        <v>10</v>
      </c>
      <c r="AF20" s="54">
        <v>0</v>
      </c>
      <c r="AG20" s="54">
        <v>57</v>
      </c>
      <c r="AH20" s="54">
        <v>0</v>
      </c>
      <c r="AI20" s="54">
        <v>57</v>
      </c>
      <c r="AJ20" s="54">
        <v>0</v>
      </c>
      <c r="AK20" s="54">
        <v>6</v>
      </c>
      <c r="AL20" s="54">
        <v>0</v>
      </c>
      <c r="AM20" s="54">
        <v>0</v>
      </c>
      <c r="AN20" s="54">
        <v>0</v>
      </c>
      <c r="AO20" s="54">
        <v>0</v>
      </c>
      <c r="AP20" s="54">
        <v>0</v>
      </c>
      <c r="AQ20" s="54">
        <v>0</v>
      </c>
      <c r="AR20" s="54">
        <v>17</v>
      </c>
      <c r="AS20" s="54">
        <v>377</v>
      </c>
      <c r="AT20" s="54">
        <v>16</v>
      </c>
      <c r="AU20" s="54">
        <v>378</v>
      </c>
      <c r="AV20" s="54">
        <v>0</v>
      </c>
      <c r="AW20" s="54">
        <v>0</v>
      </c>
      <c r="AX20" s="59">
        <v>0</v>
      </c>
      <c r="AY20" s="59">
        <v>79</v>
      </c>
      <c r="AZ20" s="59">
        <v>0</v>
      </c>
      <c r="BA20" s="59">
        <v>79</v>
      </c>
      <c r="BB20" s="60">
        <v>0</v>
      </c>
      <c r="BC20" s="60">
        <v>60</v>
      </c>
      <c r="BD20" s="40">
        <f t="shared" ref="BD20:BD23" si="16">B20+H20+N20+T20+Z20+AF20+AL20+AR20+AX20</f>
        <v>49</v>
      </c>
      <c r="BE20" s="40">
        <f t="shared" ref="BE20:BE23" si="17">C20+I20+O20+U20+AA20+AG20+AM20+AS20+AY20</f>
        <v>932</v>
      </c>
      <c r="BF20" s="40">
        <f t="shared" ref="BF20:BF23" si="18">D20+J20+P20+V20+AB20+AH20+AN20+AT20+AZ20</f>
        <v>47</v>
      </c>
      <c r="BG20" s="40">
        <f t="shared" ref="BG20:BG23" si="19">E20+K20+Q20+W20+AC20+AI20+AO20+AU20+BA20</f>
        <v>934</v>
      </c>
      <c r="BH20" s="40">
        <f t="shared" ref="BH20:BH23" si="20">F20+L20+R20+X20+AD20+AJ20+AP20+AV20+BB20</f>
        <v>0</v>
      </c>
      <c r="BI20" s="41">
        <f t="shared" ref="BI20:BI23" si="21">G20+M20+S20+Y20+AE20+AK20+AQ20+AW20+BC20</f>
        <v>120</v>
      </c>
      <c r="BJ20" s="45">
        <v>9089</v>
      </c>
      <c r="BK20" s="42">
        <f t="shared" ref="BK20:BK23" si="22">BD20/BJ20</f>
        <v>5.3911321377489276E-3</v>
      </c>
      <c r="BL20" s="42">
        <f t="shared" ref="BL20:BL23" si="23">BF20/BJ20</f>
        <v>5.1710859280448898E-3</v>
      </c>
      <c r="BM20" s="42">
        <f t="shared" ref="BM20:BM23" si="24">BE20/BJ20</f>
        <v>0.10254153372208163</v>
      </c>
      <c r="BN20" s="42">
        <f t="shared" ref="BN20:BN23" si="25">BG20/BJ20</f>
        <v>0.10276157993178567</v>
      </c>
      <c r="BO20" s="42">
        <f t="shared" ref="BO20:BO23" si="26">BI20/BJ20</f>
        <v>1.3202772582242272E-2</v>
      </c>
      <c r="BP20" s="42"/>
    </row>
    <row r="21" spans="1:68" ht="21">
      <c r="A21" s="55" t="s">
        <v>120</v>
      </c>
      <c r="B21" s="54">
        <v>1</v>
      </c>
      <c r="C21" s="54">
        <v>54</v>
      </c>
      <c r="D21" s="54">
        <v>1</v>
      </c>
      <c r="E21" s="54">
        <v>54</v>
      </c>
      <c r="F21" s="54">
        <v>0</v>
      </c>
      <c r="G21" s="54">
        <v>0</v>
      </c>
      <c r="H21" s="54">
        <v>11</v>
      </c>
      <c r="I21" s="54">
        <v>41</v>
      </c>
      <c r="J21" s="54">
        <v>10</v>
      </c>
      <c r="K21" s="54">
        <v>42</v>
      </c>
      <c r="L21" s="54">
        <v>0</v>
      </c>
      <c r="M21" s="54">
        <v>0</v>
      </c>
      <c r="N21" s="54">
        <v>17</v>
      </c>
      <c r="O21" s="54">
        <v>341</v>
      </c>
      <c r="P21" s="54">
        <v>17</v>
      </c>
      <c r="Q21" s="54">
        <v>341</v>
      </c>
      <c r="R21" s="54">
        <v>0</v>
      </c>
      <c r="S21" s="54">
        <v>0</v>
      </c>
      <c r="T21" s="54">
        <v>0</v>
      </c>
      <c r="U21" s="54">
        <v>334</v>
      </c>
      <c r="V21" s="54">
        <v>0</v>
      </c>
      <c r="W21" s="54">
        <v>334</v>
      </c>
      <c r="X21" s="54">
        <v>0</v>
      </c>
      <c r="Y21" s="54">
        <v>0</v>
      </c>
      <c r="Z21" s="54">
        <v>17</v>
      </c>
      <c r="AA21" s="54">
        <v>255</v>
      </c>
      <c r="AB21" s="54">
        <v>17</v>
      </c>
      <c r="AC21" s="54">
        <v>255</v>
      </c>
      <c r="AD21" s="54">
        <v>0</v>
      </c>
      <c r="AE21" s="54">
        <v>0</v>
      </c>
      <c r="AF21" s="54">
        <v>4</v>
      </c>
      <c r="AG21" s="54">
        <v>59</v>
      </c>
      <c r="AH21" s="54">
        <v>4</v>
      </c>
      <c r="AI21" s="54">
        <v>59</v>
      </c>
      <c r="AJ21" s="54">
        <v>0</v>
      </c>
      <c r="AK21" s="54">
        <v>0</v>
      </c>
      <c r="AL21" s="54">
        <v>2</v>
      </c>
      <c r="AM21" s="54">
        <v>1</v>
      </c>
      <c r="AN21" s="54">
        <v>2</v>
      </c>
      <c r="AO21" s="54">
        <v>1</v>
      </c>
      <c r="AP21" s="54">
        <v>0</v>
      </c>
      <c r="AQ21" s="54">
        <v>0</v>
      </c>
      <c r="AR21" s="54">
        <v>10</v>
      </c>
      <c r="AS21" s="54">
        <v>492</v>
      </c>
      <c r="AT21" s="54">
        <v>9</v>
      </c>
      <c r="AU21" s="54">
        <v>492</v>
      </c>
      <c r="AV21" s="54">
        <v>0</v>
      </c>
      <c r="AW21" s="54">
        <v>0</v>
      </c>
      <c r="AX21" s="59">
        <v>0</v>
      </c>
      <c r="AY21" s="59">
        <v>198</v>
      </c>
      <c r="AZ21" s="59">
        <v>0</v>
      </c>
      <c r="BA21" s="59">
        <v>198</v>
      </c>
      <c r="BB21" s="60">
        <v>0</v>
      </c>
      <c r="BC21" s="60">
        <v>1</v>
      </c>
      <c r="BD21" s="40">
        <f t="shared" si="16"/>
        <v>62</v>
      </c>
      <c r="BE21" s="40">
        <f t="shared" si="17"/>
        <v>1775</v>
      </c>
      <c r="BF21" s="40">
        <f t="shared" si="18"/>
        <v>60</v>
      </c>
      <c r="BG21" s="40">
        <f t="shared" si="19"/>
        <v>1776</v>
      </c>
      <c r="BH21" s="40">
        <f t="shared" si="20"/>
        <v>0</v>
      </c>
      <c r="BI21" s="41">
        <f t="shared" si="21"/>
        <v>1</v>
      </c>
      <c r="BJ21" s="45">
        <v>8520</v>
      </c>
      <c r="BK21" s="42">
        <f t="shared" si="22"/>
        <v>7.2769953051643197E-3</v>
      </c>
      <c r="BL21" s="42">
        <f t="shared" si="23"/>
        <v>7.0422535211267607E-3</v>
      </c>
      <c r="BM21" s="42">
        <f t="shared" si="24"/>
        <v>0.20833333333333334</v>
      </c>
      <c r="BN21" s="42">
        <f t="shared" si="25"/>
        <v>0.20845070422535211</v>
      </c>
      <c r="BO21" s="42">
        <f t="shared" si="26"/>
        <v>1.1737089201877934E-4</v>
      </c>
      <c r="BP21" s="42"/>
    </row>
    <row r="22" spans="1:68" ht="21">
      <c r="A22" s="55" t="s">
        <v>121</v>
      </c>
      <c r="B22" s="54">
        <v>0</v>
      </c>
      <c r="C22" s="54">
        <v>16</v>
      </c>
      <c r="D22" s="54">
        <v>0</v>
      </c>
      <c r="E22" s="54">
        <v>16</v>
      </c>
      <c r="F22" s="54">
        <v>0</v>
      </c>
      <c r="G22" s="54">
        <v>0</v>
      </c>
      <c r="H22" s="54">
        <v>8</v>
      </c>
      <c r="I22" s="54">
        <v>45</v>
      </c>
      <c r="J22" s="54">
        <v>8</v>
      </c>
      <c r="K22" s="54">
        <v>45</v>
      </c>
      <c r="L22" s="54">
        <v>0</v>
      </c>
      <c r="M22" s="54">
        <v>0</v>
      </c>
      <c r="N22" s="54">
        <v>6</v>
      </c>
      <c r="O22" s="54">
        <v>143</v>
      </c>
      <c r="P22" s="54">
        <v>6</v>
      </c>
      <c r="Q22" s="54">
        <v>143</v>
      </c>
      <c r="R22" s="54">
        <v>0</v>
      </c>
      <c r="S22" s="54">
        <v>0</v>
      </c>
      <c r="T22" s="54">
        <v>2</v>
      </c>
      <c r="U22" s="54">
        <v>194</v>
      </c>
      <c r="V22" s="54">
        <v>2</v>
      </c>
      <c r="W22" s="54">
        <v>194</v>
      </c>
      <c r="X22" s="54">
        <v>0</v>
      </c>
      <c r="Y22" s="54">
        <v>0</v>
      </c>
      <c r="Z22" s="54">
        <v>2</v>
      </c>
      <c r="AA22" s="54">
        <v>56</v>
      </c>
      <c r="AB22" s="54">
        <v>2</v>
      </c>
      <c r="AC22" s="54">
        <v>56</v>
      </c>
      <c r="AD22" s="54">
        <v>0</v>
      </c>
      <c r="AE22" s="54">
        <v>0</v>
      </c>
      <c r="AF22" s="54">
        <v>7</v>
      </c>
      <c r="AG22" s="54">
        <v>20</v>
      </c>
      <c r="AH22" s="54">
        <v>7</v>
      </c>
      <c r="AI22" s="54">
        <v>20</v>
      </c>
      <c r="AJ22" s="54">
        <v>0</v>
      </c>
      <c r="AK22" s="54">
        <v>0</v>
      </c>
      <c r="AL22" s="54">
        <v>0</v>
      </c>
      <c r="AM22" s="54">
        <v>1</v>
      </c>
      <c r="AN22" s="54">
        <v>0</v>
      </c>
      <c r="AO22" s="54">
        <v>1</v>
      </c>
      <c r="AP22" s="54">
        <v>0</v>
      </c>
      <c r="AQ22" s="54">
        <v>0</v>
      </c>
      <c r="AR22" s="54">
        <v>4</v>
      </c>
      <c r="AS22" s="54">
        <v>606</v>
      </c>
      <c r="AT22" s="54">
        <v>4</v>
      </c>
      <c r="AU22" s="54">
        <v>606</v>
      </c>
      <c r="AV22" s="54">
        <v>0</v>
      </c>
      <c r="AW22" s="54">
        <v>0</v>
      </c>
      <c r="AX22" s="59">
        <v>0</v>
      </c>
      <c r="AY22" s="59">
        <v>91</v>
      </c>
      <c r="AZ22" s="59">
        <v>0</v>
      </c>
      <c r="BA22" s="59">
        <v>91</v>
      </c>
      <c r="BB22" s="60">
        <v>0</v>
      </c>
      <c r="BC22" s="60">
        <v>2</v>
      </c>
      <c r="BD22" s="40">
        <f t="shared" si="16"/>
        <v>29</v>
      </c>
      <c r="BE22" s="40">
        <f t="shared" si="17"/>
        <v>1172</v>
      </c>
      <c r="BF22" s="40">
        <f t="shared" si="18"/>
        <v>29</v>
      </c>
      <c r="BG22" s="40">
        <f t="shared" si="19"/>
        <v>1172</v>
      </c>
      <c r="BH22" s="40">
        <f t="shared" si="20"/>
        <v>0</v>
      </c>
      <c r="BI22" s="41">
        <f t="shared" si="21"/>
        <v>2</v>
      </c>
      <c r="BJ22" s="45">
        <v>8050</v>
      </c>
      <c r="BK22" s="42">
        <f t="shared" si="22"/>
        <v>3.6024844720496892E-3</v>
      </c>
      <c r="BL22" s="42">
        <f t="shared" si="23"/>
        <v>3.6024844720496892E-3</v>
      </c>
      <c r="BM22" s="42">
        <f t="shared" si="24"/>
        <v>0.14559006211180126</v>
      </c>
      <c r="BN22" s="42">
        <f t="shared" si="25"/>
        <v>0.14559006211180126</v>
      </c>
      <c r="BO22" s="42">
        <f t="shared" si="26"/>
        <v>2.4844720496894411E-4</v>
      </c>
      <c r="BP22" s="42"/>
    </row>
    <row r="23" spans="1:68" ht="21">
      <c r="A23" s="55" t="s">
        <v>122</v>
      </c>
      <c r="B23" s="54">
        <v>0</v>
      </c>
      <c r="C23" s="54">
        <v>18</v>
      </c>
      <c r="D23" s="54">
        <v>0</v>
      </c>
      <c r="E23" s="54">
        <v>18</v>
      </c>
      <c r="F23" s="54">
        <v>0</v>
      </c>
      <c r="G23" s="54">
        <v>0</v>
      </c>
      <c r="H23" s="54">
        <v>34</v>
      </c>
      <c r="I23" s="54">
        <v>28</v>
      </c>
      <c r="J23" s="54">
        <v>34</v>
      </c>
      <c r="K23" s="54">
        <v>28</v>
      </c>
      <c r="L23" s="54">
        <v>0</v>
      </c>
      <c r="M23" s="54">
        <v>0</v>
      </c>
      <c r="N23" s="54">
        <v>5</v>
      </c>
      <c r="O23" s="54">
        <v>135</v>
      </c>
      <c r="P23" s="54">
        <v>5</v>
      </c>
      <c r="Q23" s="54">
        <v>135</v>
      </c>
      <c r="R23" s="54">
        <v>0</v>
      </c>
      <c r="S23" s="54">
        <v>0</v>
      </c>
      <c r="T23" s="54">
        <v>4</v>
      </c>
      <c r="U23" s="54">
        <v>79</v>
      </c>
      <c r="V23" s="54">
        <v>4</v>
      </c>
      <c r="W23" s="54">
        <v>79</v>
      </c>
      <c r="X23" s="54">
        <v>0</v>
      </c>
      <c r="Y23" s="54">
        <v>0</v>
      </c>
      <c r="Z23" s="54">
        <v>18</v>
      </c>
      <c r="AA23" s="54">
        <v>66</v>
      </c>
      <c r="AB23" s="54">
        <v>18</v>
      </c>
      <c r="AC23" s="54">
        <v>66</v>
      </c>
      <c r="AD23" s="54">
        <v>0</v>
      </c>
      <c r="AE23" s="54">
        <v>0</v>
      </c>
      <c r="AF23" s="54">
        <v>10</v>
      </c>
      <c r="AG23" s="54">
        <v>32</v>
      </c>
      <c r="AH23" s="54">
        <v>10</v>
      </c>
      <c r="AI23" s="54">
        <v>32</v>
      </c>
      <c r="AJ23" s="54">
        <v>0</v>
      </c>
      <c r="AK23" s="54">
        <v>0</v>
      </c>
      <c r="AL23" s="54">
        <v>1</v>
      </c>
      <c r="AM23" s="54">
        <v>1</v>
      </c>
      <c r="AN23" s="54">
        <v>1</v>
      </c>
      <c r="AO23" s="54">
        <v>1</v>
      </c>
      <c r="AP23" s="54">
        <v>0</v>
      </c>
      <c r="AQ23" s="54">
        <v>0</v>
      </c>
      <c r="AR23" s="54">
        <v>3</v>
      </c>
      <c r="AS23" s="54">
        <v>547</v>
      </c>
      <c r="AT23" s="54">
        <v>3</v>
      </c>
      <c r="AU23" s="54">
        <v>547</v>
      </c>
      <c r="AV23" s="54">
        <v>0</v>
      </c>
      <c r="AW23" s="54">
        <v>0</v>
      </c>
      <c r="AX23" s="59">
        <v>0</v>
      </c>
      <c r="AY23" s="59">
        <v>67</v>
      </c>
      <c r="AZ23" s="59">
        <v>0</v>
      </c>
      <c r="BA23" s="59">
        <v>67</v>
      </c>
      <c r="BB23" s="60">
        <v>0</v>
      </c>
      <c r="BC23" s="60">
        <v>5</v>
      </c>
      <c r="BD23" s="40">
        <f t="shared" si="16"/>
        <v>75</v>
      </c>
      <c r="BE23" s="40">
        <f t="shared" si="17"/>
        <v>973</v>
      </c>
      <c r="BF23" s="40">
        <f t="shared" si="18"/>
        <v>75</v>
      </c>
      <c r="BG23" s="40">
        <f t="shared" si="19"/>
        <v>973</v>
      </c>
      <c r="BH23" s="40">
        <f t="shared" si="20"/>
        <v>0</v>
      </c>
      <c r="BI23" s="41">
        <f t="shared" si="21"/>
        <v>5</v>
      </c>
      <c r="BJ23" s="45">
        <v>8500</v>
      </c>
      <c r="BK23" s="42">
        <f t="shared" si="22"/>
        <v>8.8235294117647058E-3</v>
      </c>
      <c r="BL23" s="42">
        <f t="shared" si="23"/>
        <v>8.8235294117647058E-3</v>
      </c>
      <c r="BM23" s="42">
        <f t="shared" si="24"/>
        <v>0.11447058823529412</v>
      </c>
      <c r="BN23" s="42">
        <f t="shared" si="25"/>
        <v>0.11447058823529412</v>
      </c>
      <c r="BO23" s="42">
        <f t="shared" si="26"/>
        <v>5.8823529411764701E-4</v>
      </c>
      <c r="BP23" s="42"/>
    </row>
    <row r="27" spans="1:68">
      <c r="BE27" s="61"/>
    </row>
    <row r="121" spans="86:86">
      <c r="CH121" s="53" t="s">
        <v>123</v>
      </c>
    </row>
  </sheetData>
  <mergeCells count="46">
    <mergeCell ref="A2:A4"/>
    <mergeCell ref="AF2:AK2"/>
    <mergeCell ref="B1:BN1"/>
    <mergeCell ref="BO3:BP3"/>
    <mergeCell ref="Z3:AA3"/>
    <mergeCell ref="AL2:AQ2"/>
    <mergeCell ref="AR2:AW2"/>
    <mergeCell ref="AX2:BC2"/>
    <mergeCell ref="B3:C3"/>
    <mergeCell ref="D3:E3"/>
    <mergeCell ref="F3:G3"/>
    <mergeCell ref="H3:I3"/>
    <mergeCell ref="J3:K3"/>
    <mergeCell ref="L3:M3"/>
    <mergeCell ref="N3:O3"/>
    <mergeCell ref="B2:G2"/>
    <mergeCell ref="H2:M2"/>
    <mergeCell ref="N2:S2"/>
    <mergeCell ref="T2:Y2"/>
    <mergeCell ref="Z2:AE2"/>
    <mergeCell ref="P3:Q3"/>
    <mergeCell ref="R3:S3"/>
    <mergeCell ref="T3:U3"/>
    <mergeCell ref="V3:W3"/>
    <mergeCell ref="X3:Y3"/>
    <mergeCell ref="AX3:AY3"/>
    <mergeCell ref="AB3:AC3"/>
    <mergeCell ref="AD3:AE3"/>
    <mergeCell ref="AF3:AG3"/>
    <mergeCell ref="AH3:AI3"/>
    <mergeCell ref="AJ3:AK3"/>
    <mergeCell ref="AL3:AM3"/>
    <mergeCell ref="AN3:AO3"/>
    <mergeCell ref="AP3:AQ3"/>
    <mergeCell ref="AR3:AS3"/>
    <mergeCell ref="AT3:AU3"/>
    <mergeCell ref="AV3:AW3"/>
    <mergeCell ref="BJ3:BJ4"/>
    <mergeCell ref="BK3:BL3"/>
    <mergeCell ref="BM3:BN3"/>
    <mergeCell ref="BD2:BN2"/>
    <mergeCell ref="AZ3:BA3"/>
    <mergeCell ref="BB3:BC3"/>
    <mergeCell ref="BD3:BE3"/>
    <mergeCell ref="BF3:BG3"/>
    <mergeCell ref="BH3:BI3"/>
  </mergeCells>
  <phoneticPr fontId="27" type="noConversion"/>
  <pageMargins left="0.7" right="0.7" top="0.75" bottom="0.75" header="0.3" footer="0.3"/>
  <pageSetup paperSize="9" orientation="portrait"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DE9F11-2FCF-4ECE-8DB4-362963F4DF07}">
  <dimension ref="A1:S29"/>
  <sheetViews>
    <sheetView view="pageBreakPreview" zoomScale="40" zoomScaleNormal="55" zoomScaleSheetLayoutView="40" workbookViewId="0">
      <selection activeCell="K6" sqref="K6"/>
    </sheetView>
  </sheetViews>
  <sheetFormatPr defaultRowHeight="14.45"/>
  <cols>
    <col min="2" max="2" width="43.25" customWidth="1"/>
    <col min="3" max="3" width="57.375" customWidth="1"/>
    <col min="4" max="4" width="32.25" customWidth="1"/>
    <col min="5" max="5" width="30.75" customWidth="1"/>
    <col min="6" max="6" width="57.625" customWidth="1"/>
    <col min="7" max="7" width="30" customWidth="1"/>
    <col min="8" max="8" width="30.625" customWidth="1"/>
    <col min="9" max="9" width="57.75" customWidth="1"/>
    <col min="10" max="10" width="31" customWidth="1"/>
    <col min="11" max="11" width="30.25" customWidth="1"/>
    <col min="12" max="12" width="57.75" customWidth="1"/>
    <col min="13" max="13" width="31" customWidth="1"/>
    <col min="14" max="14" width="30.25" customWidth="1"/>
    <col min="15" max="15" width="57.75" customWidth="1"/>
    <col min="16" max="16" width="31" customWidth="1"/>
    <col min="17" max="17" width="30.25" customWidth="1"/>
    <col min="18" max="19" width="30.375" customWidth="1"/>
    <col min="20" max="20" width="23.75" customWidth="1"/>
  </cols>
  <sheetData>
    <row r="1" spans="1:19" ht="52.5" customHeight="1">
      <c r="A1" s="102" t="s">
        <v>50</v>
      </c>
      <c r="B1" s="102"/>
      <c r="C1" s="102"/>
      <c r="D1" s="102"/>
      <c r="E1" s="102"/>
      <c r="F1" s="102"/>
      <c r="G1" s="102"/>
      <c r="H1" s="102"/>
      <c r="I1" s="102"/>
      <c r="J1" s="102"/>
      <c r="K1" s="102"/>
      <c r="L1" s="102"/>
      <c r="M1" s="102"/>
      <c r="N1" s="102"/>
      <c r="O1" s="102"/>
      <c r="P1" s="102"/>
      <c r="Q1" s="102"/>
      <c r="R1" s="102"/>
      <c r="S1" s="102"/>
    </row>
    <row r="2" spans="1:19" ht="39" customHeight="1">
      <c r="A2" s="39" t="s">
        <v>51</v>
      </c>
      <c r="B2" s="37" t="s">
        <v>52</v>
      </c>
      <c r="C2" s="37" t="s">
        <v>53</v>
      </c>
      <c r="D2" s="37" t="s">
        <v>124</v>
      </c>
      <c r="E2" s="37" t="s">
        <v>125</v>
      </c>
      <c r="F2" s="37" t="s">
        <v>56</v>
      </c>
      <c r="G2" s="37" t="s">
        <v>124</v>
      </c>
      <c r="H2" s="37" t="s">
        <v>125</v>
      </c>
      <c r="I2" s="37" t="s">
        <v>57</v>
      </c>
      <c r="J2" s="37" t="s">
        <v>124</v>
      </c>
      <c r="K2" s="37" t="s">
        <v>125</v>
      </c>
      <c r="L2" s="37" t="s">
        <v>126</v>
      </c>
      <c r="M2" s="37" t="s">
        <v>124</v>
      </c>
      <c r="N2" s="37" t="s">
        <v>125</v>
      </c>
      <c r="O2" s="37" t="s">
        <v>127</v>
      </c>
      <c r="P2" s="37" t="s">
        <v>124</v>
      </c>
      <c r="Q2" s="37" t="s">
        <v>125</v>
      </c>
      <c r="R2" s="103" t="s">
        <v>58</v>
      </c>
      <c r="S2" s="103"/>
    </row>
    <row r="3" spans="1:19" ht="74.25" customHeight="1">
      <c r="A3" s="90">
        <v>1</v>
      </c>
      <c r="B3" s="93" t="s">
        <v>128</v>
      </c>
      <c r="C3" s="86"/>
      <c r="D3" s="38"/>
      <c r="E3" s="38"/>
      <c r="F3" s="86"/>
      <c r="G3" s="38"/>
      <c r="H3" s="38"/>
      <c r="I3" s="86"/>
      <c r="J3" s="38"/>
      <c r="K3" s="38"/>
      <c r="L3" s="86"/>
      <c r="M3" s="38"/>
      <c r="N3" s="38"/>
      <c r="O3" s="86"/>
      <c r="P3" s="38"/>
      <c r="Q3" s="38"/>
      <c r="R3" s="122"/>
      <c r="S3" s="123"/>
    </row>
    <row r="4" spans="1:19" ht="83.25" customHeight="1">
      <c r="A4" s="91"/>
      <c r="B4" s="94"/>
      <c r="C4" s="87"/>
      <c r="D4" s="64" t="s">
        <v>61</v>
      </c>
      <c r="E4" s="38"/>
      <c r="F4" s="87"/>
      <c r="G4" s="38"/>
      <c r="H4" s="38"/>
      <c r="I4" s="87"/>
      <c r="J4" s="38"/>
      <c r="K4" s="38"/>
      <c r="L4" s="87"/>
      <c r="M4" s="38"/>
      <c r="N4" s="38"/>
      <c r="O4" s="87"/>
      <c r="P4" s="38"/>
      <c r="Q4" s="38"/>
      <c r="R4" s="124"/>
      <c r="S4" s="125"/>
    </row>
    <row r="5" spans="1:19" ht="84" customHeight="1">
      <c r="A5" s="92"/>
      <c r="B5" s="95"/>
      <c r="C5" s="88"/>
      <c r="D5" s="38"/>
      <c r="E5" s="38"/>
      <c r="F5" s="88"/>
      <c r="G5" s="38"/>
      <c r="H5" s="38"/>
      <c r="I5" s="88"/>
      <c r="J5" s="38"/>
      <c r="K5" s="38"/>
      <c r="L5" s="88"/>
      <c r="M5" s="38"/>
      <c r="N5" s="38"/>
      <c r="O5" s="88"/>
      <c r="P5" s="38"/>
      <c r="Q5" s="38"/>
      <c r="R5" s="126"/>
      <c r="S5" s="127"/>
    </row>
    <row r="6" spans="1:19" ht="74.25" customHeight="1">
      <c r="A6" s="90">
        <v>2</v>
      </c>
      <c r="B6" s="93" t="s">
        <v>129</v>
      </c>
      <c r="C6" s="86"/>
      <c r="D6" s="38"/>
      <c r="E6" s="38"/>
      <c r="F6" s="86"/>
      <c r="G6" s="38"/>
      <c r="H6" s="38"/>
      <c r="I6" s="86"/>
      <c r="J6" s="38"/>
      <c r="K6" s="38"/>
      <c r="L6" s="86"/>
      <c r="M6" s="38"/>
      <c r="N6" s="38"/>
      <c r="O6" s="86"/>
      <c r="P6" s="38"/>
      <c r="Q6" s="38"/>
      <c r="R6" s="89"/>
      <c r="S6" s="163"/>
    </row>
    <row r="7" spans="1:19" ht="83.25" customHeight="1">
      <c r="A7" s="91"/>
      <c r="B7" s="94"/>
      <c r="C7" s="87"/>
      <c r="D7" s="83" t="s">
        <v>130</v>
      </c>
      <c r="E7" s="38"/>
      <c r="F7" s="87"/>
      <c r="G7" s="38"/>
      <c r="H7" s="38"/>
      <c r="I7" s="87"/>
      <c r="J7" s="38"/>
      <c r="K7" s="38"/>
      <c r="L7" s="87"/>
      <c r="M7" s="38"/>
      <c r="N7" s="38"/>
      <c r="O7" s="87"/>
      <c r="P7" s="38"/>
      <c r="Q7" s="38"/>
      <c r="R7" s="164"/>
      <c r="S7" s="165"/>
    </row>
    <row r="8" spans="1:19" ht="84" customHeight="1">
      <c r="A8" s="92"/>
      <c r="B8" s="95"/>
      <c r="C8" s="88"/>
      <c r="D8" s="38"/>
      <c r="E8" s="38"/>
      <c r="F8" s="88"/>
      <c r="G8" s="38"/>
      <c r="H8" s="38"/>
      <c r="I8" s="88"/>
      <c r="J8" s="38"/>
      <c r="K8" s="38"/>
      <c r="L8" s="88"/>
      <c r="M8" s="38"/>
      <c r="N8" s="38"/>
      <c r="O8" s="88"/>
      <c r="P8" s="38"/>
      <c r="Q8" s="38"/>
      <c r="R8" s="166"/>
      <c r="S8" s="167"/>
    </row>
    <row r="9" spans="1:19" ht="74.25" customHeight="1">
      <c r="A9" s="90">
        <v>3</v>
      </c>
      <c r="B9" s="93" t="s">
        <v>131</v>
      </c>
      <c r="C9" s="86"/>
      <c r="D9" s="38"/>
      <c r="E9" s="38"/>
      <c r="F9" s="86"/>
      <c r="G9" s="38"/>
      <c r="H9" s="38"/>
      <c r="I9" s="86"/>
      <c r="J9" s="38"/>
      <c r="K9" s="38"/>
      <c r="L9" s="86"/>
      <c r="M9" s="38"/>
      <c r="N9" s="38"/>
      <c r="O9" s="86"/>
      <c r="P9" s="38"/>
      <c r="Q9" s="38"/>
      <c r="R9" s="96"/>
      <c r="S9" s="97"/>
    </row>
    <row r="10" spans="1:19" ht="83.25" customHeight="1">
      <c r="A10" s="91"/>
      <c r="B10" s="94"/>
      <c r="C10" s="87"/>
      <c r="D10" s="64" t="s">
        <v>61</v>
      </c>
      <c r="E10" s="38"/>
      <c r="F10" s="87"/>
      <c r="G10" s="38"/>
      <c r="H10" s="38"/>
      <c r="I10" s="87"/>
      <c r="J10" s="38"/>
      <c r="K10" s="38"/>
      <c r="L10" s="87"/>
      <c r="M10" s="38"/>
      <c r="N10" s="38"/>
      <c r="O10" s="87"/>
      <c r="P10" s="38"/>
      <c r="Q10" s="38"/>
      <c r="R10" s="98"/>
      <c r="S10" s="99"/>
    </row>
    <row r="11" spans="1:19" ht="84" customHeight="1">
      <c r="A11" s="92"/>
      <c r="B11" s="95"/>
      <c r="C11" s="88"/>
      <c r="D11" s="38"/>
      <c r="E11" s="38"/>
      <c r="F11" s="88"/>
      <c r="G11" s="38"/>
      <c r="H11" s="38"/>
      <c r="I11" s="88"/>
      <c r="J11" s="38"/>
      <c r="K11" s="38"/>
      <c r="L11" s="88"/>
      <c r="M11" s="38"/>
      <c r="N11" s="38"/>
      <c r="O11" s="88"/>
      <c r="P11" s="38"/>
      <c r="Q11" s="38"/>
      <c r="R11" s="100"/>
      <c r="S11" s="101"/>
    </row>
    <row r="12" spans="1:19" ht="74.25" customHeight="1">
      <c r="A12" s="90">
        <v>4</v>
      </c>
      <c r="B12" s="93" t="s">
        <v>132</v>
      </c>
      <c r="C12" s="86"/>
      <c r="D12" s="38"/>
      <c r="E12" s="38"/>
      <c r="F12" s="86"/>
      <c r="G12" s="38"/>
      <c r="H12" s="38"/>
      <c r="I12" s="86"/>
      <c r="J12" s="38"/>
      <c r="K12" s="38"/>
      <c r="L12" s="86"/>
      <c r="M12" s="38"/>
      <c r="N12" s="38"/>
      <c r="O12" s="86"/>
      <c r="P12" s="38"/>
      <c r="Q12" s="38"/>
      <c r="R12" s="89"/>
      <c r="S12" s="163"/>
    </row>
    <row r="13" spans="1:19" ht="83.25" customHeight="1">
      <c r="A13" s="91"/>
      <c r="B13" s="94"/>
      <c r="C13" s="87"/>
      <c r="D13" s="64" t="s">
        <v>61</v>
      </c>
      <c r="E13" s="38"/>
      <c r="F13" s="87"/>
      <c r="G13" s="38"/>
      <c r="H13" s="38"/>
      <c r="I13" s="87"/>
      <c r="J13" s="38"/>
      <c r="K13" s="38"/>
      <c r="L13" s="87"/>
      <c r="M13" s="38"/>
      <c r="N13" s="38"/>
      <c r="O13" s="87"/>
      <c r="P13" s="38"/>
      <c r="Q13" s="38"/>
      <c r="R13" s="164"/>
      <c r="S13" s="165"/>
    </row>
    <row r="14" spans="1:19" ht="84" customHeight="1">
      <c r="A14" s="92"/>
      <c r="B14" s="95"/>
      <c r="C14" s="88"/>
      <c r="D14" s="38"/>
      <c r="E14" s="38"/>
      <c r="F14" s="88"/>
      <c r="G14" s="38"/>
      <c r="H14" s="38"/>
      <c r="I14" s="88"/>
      <c r="J14" s="38"/>
      <c r="K14" s="38"/>
      <c r="L14" s="88"/>
      <c r="M14" s="38"/>
      <c r="N14" s="38"/>
      <c r="O14" s="88"/>
      <c r="P14" s="38"/>
      <c r="Q14" s="38"/>
      <c r="R14" s="166"/>
      <c r="S14" s="167"/>
    </row>
    <row r="15" spans="1:19" ht="74.25" customHeight="1">
      <c r="A15" s="90">
        <v>5</v>
      </c>
      <c r="B15" s="93" t="s">
        <v>133</v>
      </c>
      <c r="C15" s="86"/>
      <c r="D15" s="38"/>
      <c r="E15" s="38"/>
      <c r="F15" s="86"/>
      <c r="G15" s="38"/>
      <c r="H15" s="38"/>
      <c r="I15" s="86"/>
      <c r="J15" s="38"/>
      <c r="K15" s="38"/>
      <c r="L15" s="86"/>
      <c r="M15" s="38"/>
      <c r="N15" s="38"/>
      <c r="O15" s="86"/>
      <c r="P15" s="38"/>
      <c r="Q15" s="38"/>
      <c r="R15" s="96"/>
      <c r="S15" s="97"/>
    </row>
    <row r="16" spans="1:19" ht="83.25" customHeight="1">
      <c r="A16" s="91"/>
      <c r="B16" s="94"/>
      <c r="C16" s="87"/>
      <c r="D16" s="64" t="s">
        <v>61</v>
      </c>
      <c r="E16" s="38"/>
      <c r="F16" s="87"/>
      <c r="G16" s="38"/>
      <c r="H16" s="38" t="s">
        <v>61</v>
      </c>
      <c r="I16" s="87"/>
      <c r="J16" s="38"/>
      <c r="K16" s="38"/>
      <c r="L16" s="87"/>
      <c r="M16" s="38"/>
      <c r="N16" s="38"/>
      <c r="O16" s="87"/>
      <c r="P16" s="38"/>
      <c r="Q16" s="38"/>
      <c r="R16" s="98"/>
      <c r="S16" s="99"/>
    </row>
    <row r="17" spans="1:19" ht="84" customHeight="1">
      <c r="A17" s="92"/>
      <c r="B17" s="95"/>
      <c r="C17" s="88"/>
      <c r="D17" s="38"/>
      <c r="E17" s="38"/>
      <c r="F17" s="88"/>
      <c r="G17" s="38"/>
      <c r="H17" s="38"/>
      <c r="I17" s="88"/>
      <c r="J17" s="38"/>
      <c r="K17" s="38"/>
      <c r="L17" s="88"/>
      <c r="M17" s="38"/>
      <c r="N17" s="38"/>
      <c r="O17" s="88"/>
      <c r="P17" s="38"/>
      <c r="Q17" s="38"/>
      <c r="R17" s="100"/>
      <c r="S17" s="101"/>
    </row>
    <row r="18" spans="1:19" ht="74.25" hidden="1" customHeight="1">
      <c r="A18" s="90">
        <v>6</v>
      </c>
      <c r="B18" s="93" t="s">
        <v>134</v>
      </c>
      <c r="C18" s="86"/>
      <c r="D18" s="38"/>
      <c r="E18" s="38"/>
      <c r="F18" s="86"/>
      <c r="G18" s="38"/>
      <c r="H18" s="38"/>
      <c r="I18" s="86"/>
      <c r="J18" s="38"/>
      <c r="K18" s="38"/>
      <c r="L18" s="86"/>
      <c r="M18" s="38"/>
      <c r="N18" s="38"/>
      <c r="O18" s="86"/>
      <c r="P18" s="38"/>
      <c r="Q18" s="38"/>
      <c r="R18" s="96"/>
      <c r="S18" s="97"/>
    </row>
    <row r="19" spans="1:19" ht="83.25" hidden="1" customHeight="1">
      <c r="A19" s="91"/>
      <c r="B19" s="94"/>
      <c r="C19" s="87"/>
      <c r="D19" s="64" t="s">
        <v>76</v>
      </c>
      <c r="E19" s="38"/>
      <c r="F19" s="87"/>
      <c r="G19" s="38"/>
      <c r="H19" s="38"/>
      <c r="I19" s="87"/>
      <c r="J19" s="38"/>
      <c r="K19" s="38"/>
      <c r="L19" s="87"/>
      <c r="M19" s="38"/>
      <c r="N19" s="38"/>
      <c r="O19" s="87"/>
      <c r="P19" s="38"/>
      <c r="Q19" s="38"/>
      <c r="R19" s="98"/>
      <c r="S19" s="99"/>
    </row>
    <row r="20" spans="1:19" ht="84" hidden="1" customHeight="1">
      <c r="A20" s="92"/>
      <c r="B20" s="95"/>
      <c r="C20" s="88"/>
      <c r="D20" s="38"/>
      <c r="E20" s="38"/>
      <c r="F20" s="88"/>
      <c r="G20" s="38"/>
      <c r="H20" s="38"/>
      <c r="I20" s="88"/>
      <c r="J20" s="38"/>
      <c r="K20" s="38"/>
      <c r="L20" s="88"/>
      <c r="M20" s="38"/>
      <c r="N20" s="38"/>
      <c r="O20" s="88"/>
      <c r="P20" s="38"/>
      <c r="Q20" s="38"/>
      <c r="R20" s="100"/>
      <c r="S20" s="101"/>
    </row>
    <row r="21" spans="1:19" ht="74.25" customHeight="1">
      <c r="A21" s="90">
        <v>7</v>
      </c>
      <c r="B21" s="93" t="s">
        <v>135</v>
      </c>
      <c r="C21" s="86"/>
      <c r="D21" s="38"/>
      <c r="E21" s="38"/>
      <c r="F21" s="86"/>
      <c r="G21" s="38"/>
      <c r="H21" s="38"/>
      <c r="I21" s="86"/>
      <c r="J21" s="38"/>
      <c r="K21" s="38"/>
      <c r="L21" s="86"/>
      <c r="M21" s="38"/>
      <c r="N21" s="38"/>
      <c r="O21" s="86"/>
      <c r="P21" s="38"/>
      <c r="Q21" s="38"/>
      <c r="R21" s="96" t="s">
        <v>136</v>
      </c>
      <c r="S21" s="97"/>
    </row>
    <row r="22" spans="1:19" ht="83.25" customHeight="1">
      <c r="A22" s="91"/>
      <c r="B22" s="94"/>
      <c r="C22" s="87"/>
      <c r="D22" s="64" t="s">
        <v>61</v>
      </c>
      <c r="E22" s="38"/>
      <c r="F22" s="87"/>
      <c r="G22" s="38"/>
      <c r="H22" s="38"/>
      <c r="I22" s="87"/>
      <c r="J22" s="38"/>
      <c r="K22" s="38"/>
      <c r="L22" s="87"/>
      <c r="M22" s="38"/>
      <c r="N22" s="38"/>
      <c r="O22" s="87"/>
      <c r="P22" s="38"/>
      <c r="Q22" s="38"/>
      <c r="R22" s="98"/>
      <c r="S22" s="99"/>
    </row>
    <row r="23" spans="1:19" ht="84" customHeight="1">
      <c r="A23" s="92"/>
      <c r="B23" s="95"/>
      <c r="C23" s="88"/>
      <c r="D23" s="38"/>
      <c r="E23" s="38"/>
      <c r="F23" s="88"/>
      <c r="G23" s="38"/>
      <c r="H23" s="38"/>
      <c r="I23" s="88"/>
      <c r="J23" s="38"/>
      <c r="K23" s="38"/>
      <c r="L23" s="88"/>
      <c r="M23" s="38"/>
      <c r="N23" s="38"/>
      <c r="O23" s="88"/>
      <c r="P23" s="38"/>
      <c r="Q23" s="38"/>
      <c r="R23" s="100"/>
      <c r="S23" s="101"/>
    </row>
    <row r="24" spans="1:19" ht="74.25" customHeight="1">
      <c r="A24" s="90">
        <v>8</v>
      </c>
      <c r="B24" s="93" t="s">
        <v>137</v>
      </c>
      <c r="C24" s="86"/>
      <c r="D24" s="38"/>
      <c r="E24" s="38"/>
      <c r="F24" s="86"/>
      <c r="G24" s="38"/>
      <c r="H24" s="38"/>
      <c r="I24" s="86"/>
      <c r="J24" s="38"/>
      <c r="K24" s="38"/>
      <c r="L24" s="86"/>
      <c r="M24" s="38"/>
      <c r="N24" s="38"/>
      <c r="O24" s="86"/>
      <c r="P24" s="38"/>
      <c r="Q24" s="38"/>
      <c r="R24" s="96" t="s">
        <v>136</v>
      </c>
      <c r="S24" s="97"/>
    </row>
    <row r="25" spans="1:19" ht="83.25" customHeight="1">
      <c r="A25" s="91"/>
      <c r="B25" s="94"/>
      <c r="C25" s="87"/>
      <c r="D25" s="64" t="s">
        <v>61</v>
      </c>
      <c r="E25" s="38"/>
      <c r="F25" s="87"/>
      <c r="G25" s="38"/>
      <c r="H25" s="38"/>
      <c r="I25" s="87"/>
      <c r="J25" s="38"/>
      <c r="K25" s="38"/>
      <c r="L25" s="87"/>
      <c r="M25" s="38"/>
      <c r="N25" s="38"/>
      <c r="O25" s="87"/>
      <c r="P25" s="38"/>
      <c r="Q25" s="38"/>
      <c r="R25" s="98"/>
      <c r="S25" s="99"/>
    </row>
    <row r="26" spans="1:19" ht="84" customHeight="1">
      <c r="A26" s="92"/>
      <c r="B26" s="95"/>
      <c r="C26" s="88"/>
      <c r="D26" s="38"/>
      <c r="E26" s="38"/>
      <c r="F26" s="88"/>
      <c r="G26" s="38"/>
      <c r="H26" s="38"/>
      <c r="I26" s="88"/>
      <c r="J26" s="38"/>
      <c r="K26" s="38"/>
      <c r="L26" s="88"/>
      <c r="M26" s="38"/>
      <c r="N26" s="38"/>
      <c r="O26" s="88"/>
      <c r="P26" s="38"/>
      <c r="Q26" s="38"/>
      <c r="R26" s="100"/>
      <c r="S26" s="101"/>
    </row>
    <row r="27" spans="1:19" ht="74.25" customHeight="1">
      <c r="A27" s="90">
        <v>9</v>
      </c>
      <c r="B27" s="93" t="s">
        <v>138</v>
      </c>
      <c r="C27" s="86"/>
      <c r="D27" s="38"/>
      <c r="E27" s="38"/>
      <c r="F27" s="86"/>
      <c r="G27" s="38"/>
      <c r="H27" s="38"/>
      <c r="I27" s="86"/>
      <c r="J27" s="38"/>
      <c r="K27" s="38"/>
      <c r="L27" s="86"/>
      <c r="M27" s="38"/>
      <c r="N27" s="38"/>
      <c r="O27" s="86"/>
      <c r="P27" s="38"/>
      <c r="Q27" s="38"/>
      <c r="R27" s="96" t="s">
        <v>136</v>
      </c>
      <c r="S27" s="97"/>
    </row>
    <row r="28" spans="1:19" ht="83.25" customHeight="1">
      <c r="A28" s="91"/>
      <c r="B28" s="94"/>
      <c r="C28" s="87"/>
      <c r="D28" s="64" t="s">
        <v>61</v>
      </c>
      <c r="E28" s="38"/>
      <c r="F28" s="87"/>
      <c r="G28" s="38"/>
      <c r="H28" s="38"/>
      <c r="I28" s="87"/>
      <c r="J28" s="38"/>
      <c r="K28" s="38"/>
      <c r="L28" s="87"/>
      <c r="M28" s="38"/>
      <c r="N28" s="38"/>
      <c r="O28" s="87"/>
      <c r="P28" s="38"/>
      <c r="Q28" s="38"/>
      <c r="R28" s="98"/>
      <c r="S28" s="99"/>
    </row>
    <row r="29" spans="1:19" ht="84" customHeight="1">
      <c r="A29" s="92"/>
      <c r="B29" s="95"/>
      <c r="C29" s="88"/>
      <c r="D29" s="38"/>
      <c r="E29" s="38"/>
      <c r="F29" s="88"/>
      <c r="G29" s="38"/>
      <c r="H29" s="38"/>
      <c r="I29" s="88"/>
      <c r="J29" s="38"/>
      <c r="K29" s="38"/>
      <c r="L29" s="88"/>
      <c r="M29" s="38"/>
      <c r="N29" s="38"/>
      <c r="O29" s="88"/>
      <c r="P29" s="38"/>
      <c r="Q29" s="38"/>
      <c r="R29" s="100"/>
      <c r="S29" s="101"/>
    </row>
  </sheetData>
  <mergeCells count="74">
    <mergeCell ref="L9:L11"/>
    <mergeCell ref="O9:O11"/>
    <mergeCell ref="R9:S11"/>
    <mergeCell ref="A9:A11"/>
    <mergeCell ref="B9:B11"/>
    <mergeCell ref="C9:C11"/>
    <mergeCell ref="F9:F11"/>
    <mergeCell ref="I9:I11"/>
    <mergeCell ref="O12:O14"/>
    <mergeCell ref="O15:O17"/>
    <mergeCell ref="O18:O20"/>
    <mergeCell ref="O21:O23"/>
    <mergeCell ref="O24:O26"/>
    <mergeCell ref="A1:S1"/>
    <mergeCell ref="R2:S2"/>
    <mergeCell ref="B3:B5"/>
    <mergeCell ref="C3:C5"/>
    <mergeCell ref="F3:F5"/>
    <mergeCell ref="I3:I5"/>
    <mergeCell ref="R3:S5"/>
    <mergeCell ref="L3:L5"/>
    <mergeCell ref="O3:O5"/>
    <mergeCell ref="R6:S8"/>
    <mergeCell ref="A3:A5"/>
    <mergeCell ref="A6:A8"/>
    <mergeCell ref="A12:A14"/>
    <mergeCell ref="B12:B14"/>
    <mergeCell ref="C12:C14"/>
    <mergeCell ref="F12:F14"/>
    <mergeCell ref="I12:I14"/>
    <mergeCell ref="R12:S14"/>
    <mergeCell ref="B6:B8"/>
    <mergeCell ref="C6:C8"/>
    <mergeCell ref="F6:F8"/>
    <mergeCell ref="I6:I8"/>
    <mergeCell ref="L6:L8"/>
    <mergeCell ref="L12:L14"/>
    <mergeCell ref="O6:O8"/>
    <mergeCell ref="R15:S17"/>
    <mergeCell ref="A18:A20"/>
    <mergeCell ref="B18:B20"/>
    <mergeCell ref="C18:C20"/>
    <mergeCell ref="F18:F20"/>
    <mergeCell ref="I18:I20"/>
    <mergeCell ref="R18:S20"/>
    <mergeCell ref="A15:A17"/>
    <mergeCell ref="B15:B17"/>
    <mergeCell ref="C15:C17"/>
    <mergeCell ref="F15:F17"/>
    <mergeCell ref="I15:I17"/>
    <mergeCell ref="L15:L17"/>
    <mergeCell ref="L18:L20"/>
    <mergeCell ref="R21:S23"/>
    <mergeCell ref="A24:A26"/>
    <mergeCell ref="B24:B26"/>
    <mergeCell ref="C24:C26"/>
    <mergeCell ref="F24:F26"/>
    <mergeCell ref="I24:I26"/>
    <mergeCell ref="R24:S26"/>
    <mergeCell ref="A21:A23"/>
    <mergeCell ref="B21:B23"/>
    <mergeCell ref="C21:C23"/>
    <mergeCell ref="F21:F23"/>
    <mergeCell ref="I21:I23"/>
    <mergeCell ref="L21:L23"/>
    <mergeCell ref="L24:L26"/>
    <mergeCell ref="R27:S29"/>
    <mergeCell ref="A27:A29"/>
    <mergeCell ref="B27:B29"/>
    <mergeCell ref="C27:C29"/>
    <mergeCell ref="F27:F29"/>
    <mergeCell ref="I27:I29"/>
    <mergeCell ref="L27:L29"/>
    <mergeCell ref="O27:O29"/>
  </mergeCells>
  <pageMargins left="0.7" right="0.7" top="0.75" bottom="0.75" header="0.3" footer="0.3"/>
  <pageSetup paperSize="8" scale="27"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635167-2EB1-4DF8-B69D-123CB45E30FA}">
  <dimension ref="A1:AT27"/>
  <sheetViews>
    <sheetView tabSelected="1" topLeftCell="F37" zoomScale="55" zoomScaleNormal="55" workbookViewId="0">
      <selection activeCell="A19" sqref="A19:A23"/>
    </sheetView>
  </sheetViews>
  <sheetFormatPr defaultColWidth="9.125" defaultRowHeight="14.45"/>
  <cols>
    <col min="1" max="1" width="28" style="53" customWidth="1"/>
    <col min="2" max="2" width="15.75" style="53" bestFit="1" customWidth="1"/>
    <col min="3" max="3" width="17" style="53" customWidth="1"/>
    <col min="4" max="4" width="20.75" style="53" customWidth="1"/>
    <col min="5" max="5" width="17" style="53" customWidth="1"/>
    <col min="6" max="6" width="15.75" style="53" bestFit="1" customWidth="1"/>
    <col min="7" max="7" width="16.25" style="53" bestFit="1" customWidth="1"/>
    <col min="8" max="8" width="20.875" style="53" customWidth="1"/>
    <col min="9" max="9" width="11.875" style="53" bestFit="1" customWidth="1"/>
    <col min="10" max="37" width="17" style="53" customWidth="1"/>
    <col min="38" max="38" width="9.375" style="53" bestFit="1" customWidth="1"/>
    <col min="39" max="39" width="7.875" style="53" customWidth="1"/>
    <col min="40" max="40" width="17" style="53" customWidth="1"/>
    <col min="41" max="41" width="14.375" style="53" customWidth="1"/>
    <col min="42" max="42" width="15.875" style="53" customWidth="1"/>
    <col min="43" max="43" width="15.75" style="53" customWidth="1"/>
    <col min="44" max="44" width="18.75" style="53" customWidth="1"/>
    <col min="45" max="45" width="19" style="53" customWidth="1"/>
    <col min="46" max="46" width="20" style="53" customWidth="1"/>
    <col min="47" max="16384" width="9.125" style="53"/>
  </cols>
  <sheetData>
    <row r="1" spans="1:46" ht="60" customHeight="1">
      <c r="B1" s="121" t="s">
        <v>83</v>
      </c>
      <c r="C1" s="121"/>
      <c r="D1" s="121"/>
      <c r="E1" s="121"/>
      <c r="F1" s="121"/>
      <c r="G1" s="121"/>
      <c r="H1" s="121"/>
      <c r="I1" s="121"/>
      <c r="J1" s="121"/>
      <c r="K1" s="121"/>
      <c r="L1" s="121"/>
      <c r="M1" s="121"/>
      <c r="N1" s="121"/>
      <c r="O1" s="121"/>
      <c r="P1" s="121"/>
      <c r="Q1" s="121"/>
      <c r="R1" s="121"/>
      <c r="S1" s="121"/>
      <c r="T1" s="121"/>
      <c r="U1" s="121"/>
      <c r="V1" s="121"/>
      <c r="W1" s="121"/>
      <c r="X1" s="121"/>
      <c r="Y1" s="121"/>
      <c r="Z1" s="121"/>
      <c r="AA1" s="121"/>
      <c r="AB1" s="121"/>
      <c r="AC1" s="121"/>
      <c r="AD1" s="121"/>
      <c r="AE1" s="121"/>
      <c r="AF1" s="121"/>
      <c r="AG1" s="121"/>
      <c r="AH1" s="121"/>
      <c r="AI1" s="121"/>
      <c r="AJ1" s="121"/>
      <c r="AK1" s="121"/>
      <c r="AL1" s="121"/>
      <c r="AM1" s="121"/>
      <c r="AN1" s="121"/>
      <c r="AO1" s="121"/>
      <c r="AP1" s="121"/>
      <c r="AQ1" s="121"/>
      <c r="AR1" s="121"/>
    </row>
    <row r="2" spans="1:46" ht="64.5" customHeight="1">
      <c r="A2" s="120" t="s">
        <v>84</v>
      </c>
      <c r="B2" s="128" t="s">
        <v>85</v>
      </c>
      <c r="C2" s="128"/>
      <c r="D2" s="128"/>
      <c r="E2" s="128"/>
      <c r="F2" s="130" t="s">
        <v>86</v>
      </c>
      <c r="G2" s="131"/>
      <c r="H2" s="131"/>
      <c r="I2" s="132"/>
      <c r="J2" s="130" t="s">
        <v>87</v>
      </c>
      <c r="K2" s="131"/>
      <c r="L2" s="131"/>
      <c r="M2" s="132"/>
      <c r="N2" s="130" t="s">
        <v>88</v>
      </c>
      <c r="O2" s="131"/>
      <c r="P2" s="131"/>
      <c r="Q2" s="132"/>
      <c r="R2" s="130" t="s">
        <v>89</v>
      </c>
      <c r="S2" s="131"/>
      <c r="T2" s="131"/>
      <c r="U2" s="132"/>
      <c r="V2" s="130" t="s">
        <v>90</v>
      </c>
      <c r="W2" s="131"/>
      <c r="X2" s="131"/>
      <c r="Y2" s="132"/>
      <c r="Z2" s="130" t="s">
        <v>91</v>
      </c>
      <c r="AA2" s="131"/>
      <c r="AB2" s="131"/>
      <c r="AC2" s="132"/>
      <c r="AD2" s="130" t="s">
        <v>92</v>
      </c>
      <c r="AE2" s="131"/>
      <c r="AF2" s="131"/>
      <c r="AG2" s="132"/>
      <c r="AH2" s="128" t="s">
        <v>93</v>
      </c>
      <c r="AI2" s="128"/>
      <c r="AJ2" s="128"/>
      <c r="AK2" s="128"/>
      <c r="AL2" s="129" t="s">
        <v>94</v>
      </c>
      <c r="AM2" s="129"/>
      <c r="AN2" s="129"/>
      <c r="AO2" s="129"/>
      <c r="AP2" s="129"/>
      <c r="AQ2" s="129"/>
      <c r="AR2" s="129"/>
    </row>
    <row r="3" spans="1:46" ht="1.5" customHeight="1">
      <c r="A3" s="120"/>
      <c r="B3" s="103" t="s">
        <v>95</v>
      </c>
      <c r="C3" s="103"/>
      <c r="D3" s="103"/>
      <c r="E3" s="103"/>
      <c r="F3" s="103" t="s">
        <v>95</v>
      </c>
      <c r="G3" s="103"/>
      <c r="H3" s="37"/>
      <c r="I3" s="37"/>
      <c r="J3" s="103" t="s">
        <v>95</v>
      </c>
      <c r="K3" s="103"/>
      <c r="L3" s="37"/>
      <c r="M3" s="37"/>
      <c r="N3" s="103" t="s">
        <v>95</v>
      </c>
      <c r="O3" s="103"/>
      <c r="P3" s="37"/>
      <c r="Q3" s="37"/>
      <c r="R3" s="103" t="s">
        <v>95</v>
      </c>
      <c r="S3" s="103"/>
      <c r="T3" s="37"/>
      <c r="U3" s="37"/>
      <c r="V3" s="103" t="s">
        <v>95</v>
      </c>
      <c r="W3" s="103"/>
      <c r="X3" s="37"/>
      <c r="Y3" s="37"/>
      <c r="Z3" s="103" t="s">
        <v>95</v>
      </c>
      <c r="AA3" s="103"/>
      <c r="AB3" s="37"/>
      <c r="AC3" s="37"/>
      <c r="AD3" s="103" t="s">
        <v>95</v>
      </c>
      <c r="AE3" s="103"/>
      <c r="AF3" s="37"/>
      <c r="AG3" s="37"/>
      <c r="AH3" s="103" t="s">
        <v>95</v>
      </c>
      <c r="AI3" s="103"/>
      <c r="AJ3" s="37"/>
      <c r="AK3" s="37"/>
      <c r="AL3" s="103" t="s">
        <v>95</v>
      </c>
      <c r="AM3" s="103"/>
      <c r="AN3" s="113" t="s">
        <v>98</v>
      </c>
      <c r="AO3" s="115" t="s">
        <v>99</v>
      </c>
      <c r="AP3" s="116"/>
      <c r="AQ3" s="115" t="s">
        <v>100</v>
      </c>
      <c r="AR3" s="116"/>
      <c r="AS3" s="115" t="s">
        <v>101</v>
      </c>
      <c r="AT3" s="116"/>
    </row>
    <row r="4" spans="1:46" s="57" customFormat="1" ht="39.950000000000003">
      <c r="A4" s="120"/>
      <c r="B4" s="63" t="s">
        <v>139</v>
      </c>
      <c r="C4" s="43" t="s">
        <v>140</v>
      </c>
      <c r="D4" s="44" t="s">
        <v>141</v>
      </c>
      <c r="E4" s="43" t="s">
        <v>142</v>
      </c>
      <c r="F4" s="63" t="s">
        <v>143</v>
      </c>
      <c r="G4" s="43" t="s">
        <v>140</v>
      </c>
      <c r="H4" s="44" t="s">
        <v>141</v>
      </c>
      <c r="I4" s="43" t="s">
        <v>142</v>
      </c>
      <c r="J4" s="63" t="s">
        <v>143</v>
      </c>
      <c r="K4" s="43" t="s">
        <v>140</v>
      </c>
      <c r="L4" s="44" t="s">
        <v>141</v>
      </c>
      <c r="M4" s="43" t="s">
        <v>142</v>
      </c>
      <c r="N4" s="63" t="s">
        <v>143</v>
      </c>
      <c r="O4" s="43" t="s">
        <v>140</v>
      </c>
      <c r="P4" s="44" t="s">
        <v>141</v>
      </c>
      <c r="Q4" s="43" t="s">
        <v>142</v>
      </c>
      <c r="R4" s="63" t="s">
        <v>143</v>
      </c>
      <c r="S4" s="43" t="s">
        <v>140</v>
      </c>
      <c r="T4" s="44" t="s">
        <v>141</v>
      </c>
      <c r="U4" s="43" t="s">
        <v>142</v>
      </c>
      <c r="V4" s="63" t="s">
        <v>143</v>
      </c>
      <c r="W4" s="43" t="s">
        <v>140</v>
      </c>
      <c r="X4" s="44" t="s">
        <v>141</v>
      </c>
      <c r="Y4" s="43" t="s">
        <v>142</v>
      </c>
      <c r="Z4" s="63" t="s">
        <v>143</v>
      </c>
      <c r="AA4" s="43" t="s">
        <v>140</v>
      </c>
      <c r="AB4" s="44" t="s">
        <v>141</v>
      </c>
      <c r="AC4" s="43" t="s">
        <v>142</v>
      </c>
      <c r="AD4" s="63" t="s">
        <v>143</v>
      </c>
      <c r="AE4" s="43" t="s">
        <v>140</v>
      </c>
      <c r="AF4" s="44" t="s">
        <v>141</v>
      </c>
      <c r="AG4" s="43" t="s">
        <v>142</v>
      </c>
      <c r="AH4" s="63" t="s">
        <v>143</v>
      </c>
      <c r="AI4" s="43" t="s">
        <v>140</v>
      </c>
      <c r="AJ4" s="44" t="s">
        <v>141</v>
      </c>
      <c r="AK4" s="43" t="s">
        <v>142</v>
      </c>
      <c r="AL4" s="44" t="s">
        <v>102</v>
      </c>
      <c r="AM4" s="43" t="s">
        <v>76</v>
      </c>
      <c r="AN4" s="114"/>
      <c r="AO4" s="56" t="s">
        <v>103</v>
      </c>
      <c r="AP4" s="56" t="s">
        <v>104</v>
      </c>
      <c r="AQ4" s="56" t="s">
        <v>103</v>
      </c>
      <c r="AR4" s="56" t="s">
        <v>104</v>
      </c>
      <c r="AS4" s="56" t="s">
        <v>103</v>
      </c>
      <c r="AT4" s="56" t="s">
        <v>104</v>
      </c>
    </row>
    <row r="5" spans="1:46" s="57" customFormat="1" ht="26.1">
      <c r="A5" s="55" t="s">
        <v>105</v>
      </c>
      <c r="B5" s="50">
        <v>9</v>
      </c>
      <c r="C5" s="62">
        <f>B5/$AN$5</f>
        <v>7.1867763315499483E-4</v>
      </c>
      <c r="D5" s="50">
        <v>31</v>
      </c>
      <c r="E5" s="62">
        <f>D5/$AN$5</f>
        <v>2.4754451808672042E-3</v>
      </c>
      <c r="F5" s="51">
        <v>41</v>
      </c>
      <c r="G5" s="62">
        <f>F5/$AN$5</f>
        <v>3.273975884372754E-3</v>
      </c>
      <c r="H5" s="51">
        <v>73</v>
      </c>
      <c r="I5" s="62">
        <f>H5/$AN$5</f>
        <v>5.8292741355905134E-3</v>
      </c>
      <c r="J5" s="51">
        <v>21</v>
      </c>
      <c r="K5" s="62">
        <f>J5/$AN$5</f>
        <v>1.6769144773616546E-3</v>
      </c>
      <c r="L5" s="51">
        <v>62</v>
      </c>
      <c r="M5" s="62">
        <f>L5/$AN$5</f>
        <v>4.9508903617344084E-3</v>
      </c>
      <c r="N5" s="51">
        <v>34</v>
      </c>
      <c r="O5" s="62">
        <f>N5/$AN$5</f>
        <v>2.7150043919188693E-3</v>
      </c>
      <c r="P5" s="51">
        <v>131</v>
      </c>
      <c r="Q5" s="62">
        <f>P5/$AN$5</f>
        <v>1.0460752215922702E-2</v>
      </c>
      <c r="R5" s="51">
        <v>18</v>
      </c>
      <c r="S5" s="62">
        <f>R5/$AN$5</f>
        <v>1.4373552663099897E-3</v>
      </c>
      <c r="T5" s="51">
        <v>39</v>
      </c>
      <c r="U5" s="62">
        <f>T5/$AN$5</f>
        <v>3.114269743671644E-3</v>
      </c>
      <c r="V5" s="51">
        <v>25</v>
      </c>
      <c r="W5" s="62">
        <f>V5/$AN$5</f>
        <v>1.9963267587638743E-3</v>
      </c>
      <c r="X5" s="51">
        <v>142</v>
      </c>
      <c r="Y5" s="62">
        <f>X5/$AN$5</f>
        <v>1.1339135989778808E-2</v>
      </c>
      <c r="Z5" s="50">
        <v>0</v>
      </c>
      <c r="AA5" s="62">
        <f>Z5/$AN$5</f>
        <v>0</v>
      </c>
      <c r="AB5" s="50">
        <v>0</v>
      </c>
      <c r="AC5" s="62">
        <f>AB5/$AN$5</f>
        <v>0</v>
      </c>
      <c r="AD5" s="51">
        <v>29</v>
      </c>
      <c r="AE5" s="62">
        <f>AD5/$AN$5</f>
        <v>2.3157390401660942E-3</v>
      </c>
      <c r="AF5" s="51">
        <v>1140</v>
      </c>
      <c r="AG5" s="62">
        <f>AF5/$AN$5</f>
        <v>9.1032500199632674E-2</v>
      </c>
      <c r="AH5" s="51">
        <v>18</v>
      </c>
      <c r="AI5" s="62">
        <f>AH5/$AN$5</f>
        <v>1.4373552663099897E-3</v>
      </c>
      <c r="AJ5" s="51">
        <v>64</v>
      </c>
      <c r="AK5" s="62">
        <f>AJ5/$AN$5</f>
        <v>5.1105965024355188E-3</v>
      </c>
      <c r="AL5" s="40">
        <f t="shared" ref="AL5:AL17" si="0">B5+F5+J5+N5+R5+V5+Z5+AD5+AH5</f>
        <v>195</v>
      </c>
      <c r="AM5" s="40">
        <f t="shared" ref="AM5:AM17" si="1">C5+G5+K5+O5+S5+W5+AA5+AE5+AI5</f>
        <v>1.5571348718358219E-2</v>
      </c>
      <c r="AN5" s="49">
        <v>12523</v>
      </c>
      <c r="AO5" s="42">
        <f t="shared" ref="AO5:AO17" si="2">AL5/AN5</f>
        <v>1.5571348718358221E-2</v>
      </c>
      <c r="AP5" s="58"/>
      <c r="AQ5" s="42">
        <f t="shared" ref="AQ5:AQ17" si="3">AM5/AN5</f>
        <v>1.243420004660083E-6</v>
      </c>
      <c r="AR5" s="58"/>
      <c r="AS5" s="42" t="e">
        <f>#REF!/AP5</f>
        <v>#REF!</v>
      </c>
      <c r="AT5" s="58"/>
    </row>
    <row r="6" spans="1:46" s="57" customFormat="1" ht="26.1">
      <c r="A6" s="55" t="s">
        <v>106</v>
      </c>
      <c r="B6" s="50">
        <v>10</v>
      </c>
      <c r="C6" s="62">
        <f>B6/$AN$6</f>
        <v>7.3746312684365781E-4</v>
      </c>
      <c r="D6" s="50">
        <v>31</v>
      </c>
      <c r="E6" s="62">
        <f>D6/$AN$6</f>
        <v>2.2861356932153392E-3</v>
      </c>
      <c r="F6" s="51">
        <v>40</v>
      </c>
      <c r="G6" s="62">
        <f>F6/$AN$6</f>
        <v>2.9498525073746312E-3</v>
      </c>
      <c r="H6" s="51">
        <v>63</v>
      </c>
      <c r="I6" s="62">
        <f>H6/$AN$6</f>
        <v>4.6460176991150442E-3</v>
      </c>
      <c r="J6" s="51">
        <v>32</v>
      </c>
      <c r="K6" s="62">
        <f>J6/$AN$6</f>
        <v>2.359882005899705E-3</v>
      </c>
      <c r="L6" s="51">
        <v>62</v>
      </c>
      <c r="M6" s="62">
        <f>L6/$AN$6</f>
        <v>4.5722713864306784E-3</v>
      </c>
      <c r="N6" s="51">
        <v>20</v>
      </c>
      <c r="O6" s="62">
        <f>N6/$AN$6</f>
        <v>1.4749262536873156E-3</v>
      </c>
      <c r="P6" s="51">
        <v>39</v>
      </c>
      <c r="Q6" s="62">
        <f>P6/$AN$6</f>
        <v>2.8761061946902654E-3</v>
      </c>
      <c r="R6" s="51">
        <v>36</v>
      </c>
      <c r="S6" s="62">
        <f>R6/$AN$6</f>
        <v>2.6548672566371681E-3</v>
      </c>
      <c r="T6" s="51">
        <v>46</v>
      </c>
      <c r="U6" s="62">
        <f>T6/$AN$6</f>
        <v>3.3923303834808259E-3</v>
      </c>
      <c r="V6" s="51">
        <v>15</v>
      </c>
      <c r="W6" s="62">
        <f>V6/$AN$6</f>
        <v>1.1061946902654867E-3</v>
      </c>
      <c r="X6" s="51">
        <v>38</v>
      </c>
      <c r="Y6" s="62">
        <f>X6/$AN$6</f>
        <v>2.8023598820058997E-3</v>
      </c>
      <c r="Z6" s="50">
        <v>0</v>
      </c>
      <c r="AA6" s="62">
        <f>Z6/$AN$6</f>
        <v>0</v>
      </c>
      <c r="AB6" s="50">
        <v>0</v>
      </c>
      <c r="AC6" s="62">
        <f>AB6/$AN$6</f>
        <v>0</v>
      </c>
      <c r="AD6" s="51">
        <v>39</v>
      </c>
      <c r="AE6" s="62">
        <f>AD6/$AN$6</f>
        <v>2.8761061946902654E-3</v>
      </c>
      <c r="AF6" s="51">
        <v>400</v>
      </c>
      <c r="AG6" s="62">
        <f>AF6/$AN$6</f>
        <v>2.9498525073746312E-2</v>
      </c>
      <c r="AH6" s="51">
        <v>16</v>
      </c>
      <c r="AI6" s="62">
        <f>AH6/$AN$6</f>
        <v>1.1799410029498525E-3</v>
      </c>
      <c r="AJ6" s="51">
        <v>32</v>
      </c>
      <c r="AK6" s="62">
        <f>AJ6/$AN$6</f>
        <v>2.359882005899705E-3</v>
      </c>
      <c r="AL6" s="40">
        <f t="shared" si="0"/>
        <v>208</v>
      </c>
      <c r="AM6" s="40">
        <f t="shared" si="1"/>
        <v>1.5339233038348082E-2</v>
      </c>
      <c r="AN6" s="49">
        <v>13560</v>
      </c>
      <c r="AO6" s="42">
        <f t="shared" si="2"/>
        <v>1.5339233038348082E-2</v>
      </c>
      <c r="AP6" s="58"/>
      <c r="AQ6" s="42">
        <f t="shared" si="3"/>
        <v>1.1312118759843718E-6</v>
      </c>
      <c r="AR6" s="58"/>
      <c r="AS6" s="42" t="e">
        <f>#REF!/AP6</f>
        <v>#REF!</v>
      </c>
      <c r="AT6" s="58"/>
    </row>
    <row r="7" spans="1:46" s="57" customFormat="1" ht="26.1">
      <c r="A7" s="55" t="s">
        <v>107</v>
      </c>
      <c r="B7" s="50">
        <v>7</v>
      </c>
      <c r="C7" s="62">
        <f>B7/$AN$7</f>
        <v>5.2067836953287707E-4</v>
      </c>
      <c r="D7" s="50">
        <v>22</v>
      </c>
      <c r="E7" s="62">
        <f>D7/$AN$7</f>
        <v>1.6364177328176137E-3</v>
      </c>
      <c r="F7" s="51">
        <v>33</v>
      </c>
      <c r="G7" s="62">
        <f>F7/$AN$7</f>
        <v>2.4546265992264208E-3</v>
      </c>
      <c r="H7" s="51">
        <v>51</v>
      </c>
      <c r="I7" s="62">
        <f>H7/$AN$7</f>
        <v>3.7935138351681049E-3</v>
      </c>
      <c r="J7" s="51">
        <v>77</v>
      </c>
      <c r="K7" s="62">
        <f>J7/$AN$7</f>
        <v>5.7274620648616482E-3</v>
      </c>
      <c r="L7" s="51">
        <v>101</v>
      </c>
      <c r="M7" s="62">
        <f>L7/$AN$7</f>
        <v>7.5126450461172273E-3</v>
      </c>
      <c r="N7" s="51">
        <v>20</v>
      </c>
      <c r="O7" s="62">
        <f>N7/$AN$7</f>
        <v>1.4876524843796489E-3</v>
      </c>
      <c r="P7" s="51">
        <v>81</v>
      </c>
      <c r="Q7" s="62">
        <f>P7/$AN$7</f>
        <v>6.0249925617375782E-3</v>
      </c>
      <c r="R7" s="51">
        <v>37</v>
      </c>
      <c r="S7" s="62">
        <f>R7/$AN$7</f>
        <v>2.7521570961023503E-3</v>
      </c>
      <c r="T7" s="51">
        <v>73</v>
      </c>
      <c r="U7" s="62">
        <f>T7/$AN$7</f>
        <v>5.4299315679857182E-3</v>
      </c>
      <c r="V7" s="51">
        <v>13</v>
      </c>
      <c r="W7" s="62">
        <f>V7/$AN$7</f>
        <v>9.6697411484677174E-4</v>
      </c>
      <c r="X7" s="51">
        <v>36</v>
      </c>
      <c r="Y7" s="62">
        <f>X7/$AN$7</f>
        <v>2.6777744718833678E-3</v>
      </c>
      <c r="Z7" s="50">
        <v>0</v>
      </c>
      <c r="AA7" s="62">
        <f>Z7/$AN$7</f>
        <v>0</v>
      </c>
      <c r="AB7" s="50">
        <v>0</v>
      </c>
      <c r="AC7" s="62">
        <f>AB7/$AN$7</f>
        <v>0</v>
      </c>
      <c r="AD7" s="51">
        <v>17</v>
      </c>
      <c r="AE7" s="62">
        <f>AD7/$AN$7</f>
        <v>1.2645046117227016E-3</v>
      </c>
      <c r="AF7" s="51">
        <v>741</v>
      </c>
      <c r="AG7" s="62">
        <f>AF7/$AN$7</f>
        <v>5.5117524546265992E-2</v>
      </c>
      <c r="AH7" s="51">
        <v>18</v>
      </c>
      <c r="AI7" s="62">
        <f>AH7/$AN$7</f>
        <v>1.3388872359416839E-3</v>
      </c>
      <c r="AJ7" s="51">
        <v>39</v>
      </c>
      <c r="AK7" s="62">
        <f>AJ7/$AN$7</f>
        <v>2.9009223445403153E-3</v>
      </c>
      <c r="AL7" s="40">
        <f t="shared" si="0"/>
        <v>222</v>
      </c>
      <c r="AM7" s="40">
        <f t="shared" si="1"/>
        <v>1.6512942576614103E-2</v>
      </c>
      <c r="AN7" s="49">
        <v>13444</v>
      </c>
      <c r="AO7" s="42">
        <f t="shared" si="2"/>
        <v>1.6512942576614103E-2</v>
      </c>
      <c r="AP7" s="58"/>
      <c r="AQ7" s="42">
        <f t="shared" si="3"/>
        <v>1.2282760024259226E-6</v>
      </c>
      <c r="AR7" s="58"/>
      <c r="AS7" s="42" t="e">
        <f>#REF!/AP7</f>
        <v>#REF!</v>
      </c>
      <c r="AT7" s="58"/>
    </row>
    <row r="8" spans="1:46" s="57" customFormat="1" ht="26.1">
      <c r="A8" s="55" t="s">
        <v>108</v>
      </c>
      <c r="B8" s="50">
        <v>10</v>
      </c>
      <c r="C8" s="62">
        <f>B8/$AN$8</f>
        <v>7.7561467462964402E-4</v>
      </c>
      <c r="D8" s="50">
        <v>44</v>
      </c>
      <c r="E8" s="62">
        <f>D8/$AN$8</f>
        <v>3.4127045683704335E-3</v>
      </c>
      <c r="F8" s="51">
        <v>34</v>
      </c>
      <c r="G8" s="62">
        <f>F8/$AN$8</f>
        <v>2.6370898937407897E-3</v>
      </c>
      <c r="H8" s="51">
        <v>54</v>
      </c>
      <c r="I8" s="62">
        <f>H8/$AN$8</f>
        <v>4.1883192430000778E-3</v>
      </c>
      <c r="J8" s="51">
        <v>43</v>
      </c>
      <c r="K8" s="62">
        <f>J8/$AN$8</f>
        <v>3.3351431009074691E-3</v>
      </c>
      <c r="L8" s="51">
        <v>93</v>
      </c>
      <c r="M8" s="62">
        <f>L8/$AN$8</f>
        <v>7.2132164740556894E-3</v>
      </c>
      <c r="N8" s="51">
        <v>36</v>
      </c>
      <c r="O8" s="62">
        <f>N8/$AN$8</f>
        <v>2.7922128286667182E-3</v>
      </c>
      <c r="P8" s="51">
        <v>103</v>
      </c>
      <c r="Q8" s="62">
        <f>P8/$AN$8</f>
        <v>7.9888311486853332E-3</v>
      </c>
      <c r="R8" s="51">
        <v>28</v>
      </c>
      <c r="S8" s="62">
        <f>R8/$AN$8</f>
        <v>2.1717210889630034E-3</v>
      </c>
      <c r="T8" s="51">
        <v>73</v>
      </c>
      <c r="U8" s="62">
        <f>T8/$AN$8</f>
        <v>5.6619871247964009E-3</v>
      </c>
      <c r="V8" s="51">
        <v>3</v>
      </c>
      <c r="W8" s="62">
        <f>V8/$AN$8</f>
        <v>2.3268440238889319E-4</v>
      </c>
      <c r="X8" s="51">
        <v>24</v>
      </c>
      <c r="Y8" s="62">
        <f>X8/$AN$8</f>
        <v>1.8614752191111455E-3</v>
      </c>
      <c r="Z8" s="50">
        <v>0</v>
      </c>
      <c r="AA8" s="62">
        <f>Z8/$AN$8</f>
        <v>0</v>
      </c>
      <c r="AB8" s="50">
        <v>0</v>
      </c>
      <c r="AC8" s="62">
        <f>AB8/$AN$8</f>
        <v>0</v>
      </c>
      <c r="AD8" s="51">
        <v>41</v>
      </c>
      <c r="AE8" s="62">
        <f>AD8/$AN$8</f>
        <v>3.1800201659815406E-3</v>
      </c>
      <c r="AF8" s="51">
        <v>554</v>
      </c>
      <c r="AG8" s="62">
        <f>AF8/$AN$8</f>
        <v>4.296905297448228E-2</v>
      </c>
      <c r="AH8" s="51">
        <v>39</v>
      </c>
      <c r="AI8" s="62">
        <f>AH8/$AN$8</f>
        <v>3.0248972310556116E-3</v>
      </c>
      <c r="AJ8" s="51">
        <v>37</v>
      </c>
      <c r="AK8" s="62">
        <f>AJ8/$AN$8</f>
        <v>2.8697742961296827E-3</v>
      </c>
      <c r="AL8" s="40">
        <f t="shared" si="0"/>
        <v>234</v>
      </c>
      <c r="AM8" s="40">
        <f t="shared" si="1"/>
        <v>1.8149383386333671E-2</v>
      </c>
      <c r="AN8" s="49">
        <v>12893</v>
      </c>
      <c r="AO8" s="42">
        <f t="shared" si="2"/>
        <v>1.8149383386333668E-2</v>
      </c>
      <c r="AP8" s="58"/>
      <c r="AQ8" s="42">
        <f t="shared" si="3"/>
        <v>1.4076928089919857E-6</v>
      </c>
      <c r="AR8" s="58"/>
      <c r="AS8" s="42" t="e">
        <f>#REF!/AP8</f>
        <v>#REF!</v>
      </c>
      <c r="AT8" s="58"/>
    </row>
    <row r="9" spans="1:46" s="57" customFormat="1" ht="26.1">
      <c r="A9" s="55" t="s">
        <v>109</v>
      </c>
      <c r="B9" s="50">
        <v>11</v>
      </c>
      <c r="C9" s="62">
        <f>B9/$AN$9</f>
        <v>7.5919663192766922E-4</v>
      </c>
      <c r="D9" s="50">
        <v>52</v>
      </c>
      <c r="E9" s="62">
        <f>D9/$AN$9</f>
        <v>3.5889295327489819E-3</v>
      </c>
      <c r="F9" s="51">
        <v>35</v>
      </c>
      <c r="G9" s="62">
        <f>F9/$AN$9</f>
        <v>2.4156256470425842E-3</v>
      </c>
      <c r="H9" s="51">
        <v>68</v>
      </c>
      <c r="I9" s="62">
        <f>H9/$AN$9</f>
        <v>4.6932155428255915E-3</v>
      </c>
      <c r="J9" s="51">
        <v>54</v>
      </c>
      <c r="K9" s="62">
        <f>J9/$AN$9</f>
        <v>3.726965284008558E-3</v>
      </c>
      <c r="L9" s="51">
        <v>101</v>
      </c>
      <c r="M9" s="62">
        <f>L9/$AN$9</f>
        <v>6.9708054386086E-3</v>
      </c>
      <c r="N9" s="51">
        <v>35</v>
      </c>
      <c r="O9" s="62">
        <f>N9/$AN$9</f>
        <v>2.4156256470425842E-3</v>
      </c>
      <c r="P9" s="51">
        <v>317</v>
      </c>
      <c r="Q9" s="62">
        <f>P9/$AN$9</f>
        <v>2.1878666574642831E-2</v>
      </c>
      <c r="R9" s="51">
        <v>42</v>
      </c>
      <c r="S9" s="62">
        <f>R9/$AN$9</f>
        <v>2.8987507764511007E-3</v>
      </c>
      <c r="T9" s="51">
        <v>15</v>
      </c>
      <c r="U9" s="62">
        <f>T9/$AN$9</f>
        <v>1.0352681344468217E-3</v>
      </c>
      <c r="V9" s="51">
        <v>3</v>
      </c>
      <c r="W9" s="62">
        <f>V9/$AN$9</f>
        <v>2.0705362688936435E-4</v>
      </c>
      <c r="X9" s="51">
        <v>51</v>
      </c>
      <c r="Y9" s="62">
        <f>X9/$AN$9</f>
        <v>3.5199116571191938E-3</v>
      </c>
      <c r="Z9" s="50">
        <v>0</v>
      </c>
      <c r="AA9" s="62">
        <f>Z9/$AN$9</f>
        <v>0</v>
      </c>
      <c r="AB9" s="50">
        <v>0</v>
      </c>
      <c r="AC9" s="62">
        <f>AB9/$AN$9</f>
        <v>0</v>
      </c>
      <c r="AD9" s="51">
        <v>29</v>
      </c>
      <c r="AE9" s="62">
        <f>AD9/$AN$9</f>
        <v>2.0015183932638554E-3</v>
      </c>
      <c r="AF9" s="51">
        <v>873</v>
      </c>
      <c r="AG9" s="62">
        <f>AF9/$AN$9</f>
        <v>6.0252605424805025E-2</v>
      </c>
      <c r="AH9" s="51">
        <v>40</v>
      </c>
      <c r="AI9" s="62">
        <f>AH9/$AN$9</f>
        <v>2.7607150251915246E-3</v>
      </c>
      <c r="AJ9" s="51">
        <v>35</v>
      </c>
      <c r="AK9" s="62">
        <f>AJ9/$AN$9</f>
        <v>2.4156256470425842E-3</v>
      </c>
      <c r="AL9" s="40">
        <f t="shared" si="0"/>
        <v>249</v>
      </c>
      <c r="AM9" s="40">
        <f t="shared" si="1"/>
        <v>1.7185451031817241E-2</v>
      </c>
      <c r="AN9" s="49">
        <v>14489</v>
      </c>
      <c r="AO9" s="42">
        <f t="shared" si="2"/>
        <v>1.7185451031817241E-2</v>
      </c>
      <c r="AP9" s="58"/>
      <c r="AQ9" s="42">
        <f t="shared" si="3"/>
        <v>1.1861033219557761E-6</v>
      </c>
      <c r="AR9" s="58"/>
      <c r="AS9" s="42" t="e">
        <f>#REF!/AP9</f>
        <v>#REF!</v>
      </c>
      <c r="AT9" s="58"/>
    </row>
    <row r="10" spans="1:46" s="57" customFormat="1" ht="26.1">
      <c r="A10" s="55" t="s">
        <v>110</v>
      </c>
      <c r="B10" s="50">
        <v>15</v>
      </c>
      <c r="C10" s="62">
        <f>B10/$AN$10</f>
        <v>1.1639636843330488E-3</v>
      </c>
      <c r="D10" s="50">
        <v>31</v>
      </c>
      <c r="E10" s="62">
        <f>D10/$AN$10</f>
        <v>2.4055249476216344E-3</v>
      </c>
      <c r="F10" s="51">
        <v>26</v>
      </c>
      <c r="G10" s="62">
        <f>F10/$AN$10</f>
        <v>2.0175370528439512E-3</v>
      </c>
      <c r="H10" s="51">
        <v>33</v>
      </c>
      <c r="I10" s="62">
        <f>H10/$AN$10</f>
        <v>2.5607201055327074E-3</v>
      </c>
      <c r="J10" s="51">
        <v>42</v>
      </c>
      <c r="K10" s="62">
        <f>J10/$AN$10</f>
        <v>3.2590983161325366E-3</v>
      </c>
      <c r="L10" s="51">
        <v>62</v>
      </c>
      <c r="M10" s="62">
        <f>L10/$AN$10</f>
        <v>4.8110498952432688E-3</v>
      </c>
      <c r="N10" s="51">
        <v>37</v>
      </c>
      <c r="O10" s="62">
        <f>N10/$AN$10</f>
        <v>2.8711104213548539E-3</v>
      </c>
      <c r="P10" s="51">
        <v>53</v>
      </c>
      <c r="Q10" s="62">
        <f>P10/$AN$10</f>
        <v>4.1126716846434392E-3</v>
      </c>
      <c r="R10" s="51">
        <v>36</v>
      </c>
      <c r="S10" s="62">
        <f>R10/$AN$10</f>
        <v>2.7935128423993171E-3</v>
      </c>
      <c r="T10" s="51">
        <v>42</v>
      </c>
      <c r="U10" s="62">
        <f>T10/$AN$10</f>
        <v>3.2590983161325366E-3</v>
      </c>
      <c r="V10" s="51">
        <v>1</v>
      </c>
      <c r="W10" s="62">
        <f>V10/$AN$10</f>
        <v>7.7597578955536584E-5</v>
      </c>
      <c r="X10" s="51">
        <v>22</v>
      </c>
      <c r="Y10" s="62">
        <f>X10/$AN$10</f>
        <v>1.707146737021805E-3</v>
      </c>
      <c r="Z10" s="50">
        <v>0</v>
      </c>
      <c r="AA10" s="62">
        <f>Z10/$AN$10</f>
        <v>0</v>
      </c>
      <c r="AB10" s="50">
        <v>0</v>
      </c>
      <c r="AC10" s="62">
        <f>AB10/$AN$10</f>
        <v>0</v>
      </c>
      <c r="AD10" s="51">
        <v>48</v>
      </c>
      <c r="AE10" s="62">
        <f>AD10/$AN$10</f>
        <v>3.724683789865756E-3</v>
      </c>
      <c r="AF10" s="51">
        <v>1111</v>
      </c>
      <c r="AG10" s="62">
        <f>AF10/$AN$10</f>
        <v>8.6210910219601145E-2</v>
      </c>
      <c r="AH10" s="51">
        <v>26</v>
      </c>
      <c r="AI10" s="62">
        <f>AH10/$AN$10</f>
        <v>2.0175370528439512E-3</v>
      </c>
      <c r="AJ10" s="51">
        <v>38</v>
      </c>
      <c r="AK10" s="62">
        <f>AJ10/$AN$10</f>
        <v>2.9487080003103901E-3</v>
      </c>
      <c r="AL10" s="40">
        <f t="shared" si="0"/>
        <v>231</v>
      </c>
      <c r="AM10" s="40">
        <f t="shared" si="1"/>
        <v>1.7925040738728953E-2</v>
      </c>
      <c r="AN10" s="49">
        <v>12887</v>
      </c>
      <c r="AO10" s="42">
        <f t="shared" si="2"/>
        <v>1.7925040738728953E-2</v>
      </c>
      <c r="AP10" s="58"/>
      <c r="AQ10" s="42">
        <f t="shared" si="3"/>
        <v>1.3909397640047298E-6</v>
      </c>
      <c r="AR10" s="58"/>
      <c r="AS10" s="42" t="e">
        <f>#REF!/AP10</f>
        <v>#REF!</v>
      </c>
      <c r="AT10" s="58"/>
    </row>
    <row r="11" spans="1:46" s="57" customFormat="1" ht="26.1">
      <c r="A11" s="55" t="s">
        <v>111</v>
      </c>
      <c r="B11" s="50">
        <v>19</v>
      </c>
      <c r="C11" s="62">
        <f>B11/$AN$11</f>
        <v>1.3052139863982963E-3</v>
      </c>
      <c r="D11" s="50">
        <v>19</v>
      </c>
      <c r="E11" s="62">
        <f>D11/$AN$11</f>
        <v>1.3052139863982963E-3</v>
      </c>
      <c r="F11" s="51">
        <v>37</v>
      </c>
      <c r="G11" s="62">
        <f>F11/$AN$11</f>
        <v>2.5417324998282614E-3</v>
      </c>
      <c r="H11" s="51">
        <v>77</v>
      </c>
      <c r="I11" s="62">
        <f>H11/$AN$11</f>
        <v>5.289551418561517E-3</v>
      </c>
      <c r="J11" s="51">
        <v>41</v>
      </c>
      <c r="K11" s="62">
        <f>J11/$AN$11</f>
        <v>2.816514391701587E-3</v>
      </c>
      <c r="L11" s="51">
        <v>108</v>
      </c>
      <c r="M11" s="62">
        <f>L11/$AN$11</f>
        <v>7.4191110805797902E-3</v>
      </c>
      <c r="N11" s="51">
        <v>35</v>
      </c>
      <c r="O11" s="62">
        <f>N11/$AN$11</f>
        <v>2.4043415538915983E-3</v>
      </c>
      <c r="P11" s="51">
        <v>88</v>
      </c>
      <c r="Q11" s="62">
        <f>P11/$AN$11</f>
        <v>6.0452016212131617E-3</v>
      </c>
      <c r="R11" s="51">
        <v>29</v>
      </c>
      <c r="S11" s="62">
        <f>R11/$AN$11</f>
        <v>1.9921687160816101E-3</v>
      </c>
      <c r="T11" s="51">
        <v>58</v>
      </c>
      <c r="U11" s="62">
        <f>T11/$AN$11</f>
        <v>3.9843374321632203E-3</v>
      </c>
      <c r="V11" s="51">
        <v>10</v>
      </c>
      <c r="W11" s="62">
        <f>V11/$AN$11</f>
        <v>6.8695472968331392E-4</v>
      </c>
      <c r="X11" s="51">
        <v>29</v>
      </c>
      <c r="Y11" s="62">
        <f>X11/$AN$11</f>
        <v>1.9921687160816101E-3</v>
      </c>
      <c r="Z11" s="50">
        <v>0</v>
      </c>
      <c r="AA11" s="62">
        <f>Z11/$AN$11</f>
        <v>0</v>
      </c>
      <c r="AB11" s="50">
        <v>0</v>
      </c>
      <c r="AC11" s="62">
        <f>AB11/$AN$11</f>
        <v>0</v>
      </c>
      <c r="AD11" s="51">
        <v>49</v>
      </c>
      <c r="AE11" s="62">
        <f>AD11/$AN$11</f>
        <v>3.3660781754482377E-3</v>
      </c>
      <c r="AF11" s="51">
        <v>1003</v>
      </c>
      <c r="AG11" s="62">
        <f>AF11/$AN$11</f>
        <v>6.8901559387236383E-2</v>
      </c>
      <c r="AH11" s="51">
        <v>28</v>
      </c>
      <c r="AI11" s="62">
        <f>AH11/$AN$11</f>
        <v>1.9234732431132788E-3</v>
      </c>
      <c r="AJ11" s="51">
        <v>44</v>
      </c>
      <c r="AK11" s="62">
        <f>AJ11/$AN$11</f>
        <v>3.0226008106065808E-3</v>
      </c>
      <c r="AL11" s="40">
        <f t="shared" si="0"/>
        <v>248</v>
      </c>
      <c r="AM11" s="40">
        <f t="shared" si="1"/>
        <v>1.7036477296146182E-2</v>
      </c>
      <c r="AN11" s="49">
        <v>14557</v>
      </c>
      <c r="AO11" s="42">
        <f t="shared" si="2"/>
        <v>1.7036477296146185E-2</v>
      </c>
      <c r="AP11" s="58"/>
      <c r="AQ11" s="42">
        <f t="shared" si="3"/>
        <v>1.1703288655730015E-6</v>
      </c>
      <c r="AR11" s="58"/>
      <c r="AS11" s="42" t="e">
        <f>#REF!/AP11</f>
        <v>#REF!</v>
      </c>
      <c r="AT11" s="58"/>
    </row>
    <row r="12" spans="1:46" s="57" customFormat="1" ht="26.1">
      <c r="A12" s="55" t="s">
        <v>112</v>
      </c>
      <c r="B12" s="50">
        <v>22</v>
      </c>
      <c r="C12" s="62">
        <f>B12/$AN$12</f>
        <v>1.494260680567819E-3</v>
      </c>
      <c r="D12" s="50">
        <v>38</v>
      </c>
      <c r="E12" s="62">
        <f>D12/$AN$12</f>
        <v>2.5809957209807785E-3</v>
      </c>
      <c r="F12" s="51">
        <v>34</v>
      </c>
      <c r="G12" s="62">
        <f>F12/$AN$12</f>
        <v>2.3093119608775386E-3</v>
      </c>
      <c r="H12" s="51">
        <v>62</v>
      </c>
      <c r="I12" s="62">
        <f>H12/$AN$12</f>
        <v>4.211098281600217E-3</v>
      </c>
      <c r="J12" s="51">
        <v>52</v>
      </c>
      <c r="K12" s="62">
        <f>J12/$AN$12</f>
        <v>3.5318888813421177E-3</v>
      </c>
      <c r="L12" s="51">
        <v>90</v>
      </c>
      <c r="M12" s="62">
        <f>L12/$AN$12</f>
        <v>6.1128846023228963E-3</v>
      </c>
      <c r="N12" s="51">
        <v>44</v>
      </c>
      <c r="O12" s="62">
        <f>N12/$AN$12</f>
        <v>2.9885213611356379E-3</v>
      </c>
      <c r="P12" s="51">
        <v>84</v>
      </c>
      <c r="Q12" s="62">
        <f>P12/$AN$12</f>
        <v>5.705358962168036E-3</v>
      </c>
      <c r="R12" s="51">
        <v>34</v>
      </c>
      <c r="S12" s="62">
        <f>R12/$AN$12</f>
        <v>2.3093119608775386E-3</v>
      </c>
      <c r="T12" s="51">
        <v>103</v>
      </c>
      <c r="U12" s="62">
        <f>T12/$AN$12</f>
        <v>6.9958568226584257E-3</v>
      </c>
      <c r="V12" s="51">
        <v>5</v>
      </c>
      <c r="W12" s="62">
        <f>V12/$AN$12</f>
        <v>3.3960470012904981E-4</v>
      </c>
      <c r="X12" s="51">
        <v>47</v>
      </c>
      <c r="Y12" s="62">
        <f>X12/$AN$12</f>
        <v>3.1922841812130681E-3</v>
      </c>
      <c r="Z12" s="50">
        <v>0</v>
      </c>
      <c r="AA12" s="62">
        <f>Z12/$AN$12</f>
        <v>0</v>
      </c>
      <c r="AB12" s="50">
        <v>0</v>
      </c>
      <c r="AC12" s="62">
        <f>AB12/$AN$12</f>
        <v>0</v>
      </c>
      <c r="AD12" s="51">
        <v>31</v>
      </c>
      <c r="AE12" s="62">
        <f>AD12/$AN$12</f>
        <v>2.1055491408001085E-3</v>
      </c>
      <c r="AF12" s="51">
        <v>529</v>
      </c>
      <c r="AG12" s="62">
        <f>AF12/$AN$12</f>
        <v>3.5930177273653469E-2</v>
      </c>
      <c r="AH12" s="51">
        <v>22</v>
      </c>
      <c r="AI12" s="62">
        <f>AH12/$AN$12</f>
        <v>1.494260680567819E-3</v>
      </c>
      <c r="AJ12" s="51">
        <v>47</v>
      </c>
      <c r="AK12" s="62">
        <f>AJ12/$AN$12</f>
        <v>3.1922841812130681E-3</v>
      </c>
      <c r="AL12" s="40">
        <f t="shared" si="0"/>
        <v>244</v>
      </c>
      <c r="AM12" s="40">
        <f t="shared" si="1"/>
        <v>1.6572709366297629E-2</v>
      </c>
      <c r="AN12" s="49">
        <v>14723</v>
      </c>
      <c r="AO12" s="42">
        <f t="shared" si="2"/>
        <v>1.6572709366297629E-2</v>
      </c>
      <c r="AP12" s="58"/>
      <c r="AQ12" s="42">
        <f t="shared" si="3"/>
        <v>1.1256339989334802E-6</v>
      </c>
      <c r="AR12" s="58"/>
      <c r="AS12" s="42" t="e">
        <f>#REF!/AP12</f>
        <v>#REF!</v>
      </c>
      <c r="AT12" s="58"/>
    </row>
    <row r="13" spans="1:46" s="57" customFormat="1" ht="26.1">
      <c r="A13" s="55" t="s">
        <v>113</v>
      </c>
      <c r="B13" s="50">
        <v>4</v>
      </c>
      <c r="C13" s="62">
        <f>B13/$AN$13</f>
        <v>3.0075187969924811E-4</v>
      </c>
      <c r="D13" s="50">
        <v>16</v>
      </c>
      <c r="E13" s="62">
        <f>D13/$AN$13</f>
        <v>1.2030075187969924E-3</v>
      </c>
      <c r="F13" s="51">
        <v>31</v>
      </c>
      <c r="G13" s="62">
        <f>F13/$AN$13</f>
        <v>2.3308270676691729E-3</v>
      </c>
      <c r="H13" s="51">
        <v>38</v>
      </c>
      <c r="I13" s="62">
        <f>H13/$AN$13</f>
        <v>2.8571428571428571E-3</v>
      </c>
      <c r="J13" s="51">
        <v>65</v>
      </c>
      <c r="K13" s="62">
        <f>J13/$AN$13</f>
        <v>4.887218045112782E-3</v>
      </c>
      <c r="L13" s="51">
        <v>129</v>
      </c>
      <c r="M13" s="62">
        <f>L13/$AN$13</f>
        <v>9.6992481203007526E-3</v>
      </c>
      <c r="N13" s="51">
        <v>28</v>
      </c>
      <c r="O13" s="62">
        <f>N13/$AN$13</f>
        <v>2.1052631578947368E-3</v>
      </c>
      <c r="P13" s="51">
        <v>93</v>
      </c>
      <c r="Q13" s="62">
        <f>P13/$AN$13</f>
        <v>6.9924812030075188E-3</v>
      </c>
      <c r="R13" s="51">
        <v>62</v>
      </c>
      <c r="S13" s="62">
        <f>R13/$AN$13</f>
        <v>4.6616541353383459E-3</v>
      </c>
      <c r="T13" s="51">
        <v>141</v>
      </c>
      <c r="U13" s="62">
        <f>T13/$AN$13</f>
        <v>1.0601503759398495E-2</v>
      </c>
      <c r="V13" s="51">
        <v>5</v>
      </c>
      <c r="W13" s="62">
        <f>V13/$AN$13</f>
        <v>3.7593984962406017E-4</v>
      </c>
      <c r="X13" s="51">
        <v>65</v>
      </c>
      <c r="Y13" s="62">
        <f>X13/$AN$13</f>
        <v>4.887218045112782E-3</v>
      </c>
      <c r="Z13" s="50">
        <v>0</v>
      </c>
      <c r="AA13" s="62">
        <f>Z13/$AN$13</f>
        <v>0</v>
      </c>
      <c r="AB13" s="50">
        <v>0</v>
      </c>
      <c r="AC13" s="62">
        <f>AB13/$AN$13</f>
        <v>0</v>
      </c>
      <c r="AD13" s="51">
        <v>13</v>
      </c>
      <c r="AE13" s="62">
        <f>AD13/$AN$13</f>
        <v>9.7744360902255649E-4</v>
      </c>
      <c r="AF13" s="51">
        <v>581</v>
      </c>
      <c r="AG13" s="62">
        <f>AF13/$AN$13</f>
        <v>4.3684210526315791E-2</v>
      </c>
      <c r="AH13" s="51">
        <v>35</v>
      </c>
      <c r="AI13" s="62">
        <f>AH13/$AN$13</f>
        <v>2.631578947368421E-3</v>
      </c>
      <c r="AJ13" s="51">
        <v>52</v>
      </c>
      <c r="AK13" s="62">
        <f>AJ13/$AN$13</f>
        <v>3.909774436090226E-3</v>
      </c>
      <c r="AL13" s="40">
        <f t="shared" si="0"/>
        <v>243</v>
      </c>
      <c r="AM13" s="40">
        <f t="shared" si="1"/>
        <v>1.8270676691729326E-2</v>
      </c>
      <c r="AN13" s="49">
        <v>13300</v>
      </c>
      <c r="AO13" s="42">
        <f t="shared" si="2"/>
        <v>1.8270676691729323E-2</v>
      </c>
      <c r="AP13" s="58"/>
      <c r="AQ13" s="42">
        <f t="shared" si="3"/>
        <v>1.3737350896037087E-6</v>
      </c>
      <c r="AR13" s="58"/>
      <c r="AS13" s="42" t="e">
        <f>#REF!/AP13</f>
        <v>#REF!</v>
      </c>
      <c r="AT13" s="58"/>
    </row>
    <row r="14" spans="1:46" s="57" customFormat="1" ht="26.1">
      <c r="A14" s="55" t="s">
        <v>114</v>
      </c>
      <c r="B14" s="50">
        <v>3</v>
      </c>
      <c r="C14" s="62">
        <f>B14/$AN$14</f>
        <v>2.0785699438786114E-4</v>
      </c>
      <c r="D14" s="50">
        <v>13</v>
      </c>
      <c r="E14" s="62">
        <f>D14/$AN$14</f>
        <v>9.0071364234739829E-4</v>
      </c>
      <c r="F14" s="51">
        <v>32</v>
      </c>
      <c r="G14" s="62">
        <f>F14/$AN$14</f>
        <v>2.217141273470519E-3</v>
      </c>
      <c r="H14" s="51">
        <v>66</v>
      </c>
      <c r="I14" s="62">
        <f>H14/$AN$14</f>
        <v>4.5728538765329452E-3</v>
      </c>
      <c r="J14" s="51">
        <v>68</v>
      </c>
      <c r="K14" s="62">
        <f>J14/$AN$14</f>
        <v>4.7114252061248524E-3</v>
      </c>
      <c r="L14" s="51">
        <v>76</v>
      </c>
      <c r="M14" s="62">
        <f>L14/$AN$14</f>
        <v>5.2657105244924823E-3</v>
      </c>
      <c r="N14" s="51">
        <v>39</v>
      </c>
      <c r="O14" s="62">
        <f>N14/$AN$14</f>
        <v>2.7021409270421948E-3</v>
      </c>
      <c r="P14" s="51">
        <v>83</v>
      </c>
      <c r="Q14" s="62">
        <f>P14/$AN$14</f>
        <v>5.7507101780641589E-3</v>
      </c>
      <c r="R14" s="51">
        <v>72</v>
      </c>
      <c r="S14" s="62">
        <f>R14/$AN$14</f>
        <v>4.9885678653086678E-3</v>
      </c>
      <c r="T14" s="51">
        <v>246</v>
      </c>
      <c r="U14" s="62">
        <f>T14/$AN$14</f>
        <v>1.7044273539804613E-2</v>
      </c>
      <c r="V14" s="51">
        <v>7</v>
      </c>
      <c r="W14" s="62">
        <f>V14/$AN$14</f>
        <v>4.8499965357167601E-4</v>
      </c>
      <c r="X14" s="51">
        <v>37</v>
      </c>
      <c r="Y14" s="62">
        <f>X14/$AN$14</f>
        <v>2.5635695974502875E-3</v>
      </c>
      <c r="Z14" s="50">
        <v>0</v>
      </c>
      <c r="AA14" s="62">
        <f>Z14/$AN$14</f>
        <v>0</v>
      </c>
      <c r="AB14" s="50">
        <v>0</v>
      </c>
      <c r="AC14" s="62">
        <f>AB14/$AN$14</f>
        <v>0</v>
      </c>
      <c r="AD14" s="51">
        <v>20</v>
      </c>
      <c r="AE14" s="62">
        <f>AD14/$AN$14</f>
        <v>1.3857132959190744E-3</v>
      </c>
      <c r="AF14" s="51">
        <v>640</v>
      </c>
      <c r="AG14" s="62">
        <f>AF14/$AN$14</f>
        <v>4.4342825469410381E-2</v>
      </c>
      <c r="AH14" s="51">
        <v>29</v>
      </c>
      <c r="AI14" s="62">
        <f>AH14/$AN$14</f>
        <v>2.0092842790826577E-3</v>
      </c>
      <c r="AJ14" s="51">
        <v>52</v>
      </c>
      <c r="AK14" s="62">
        <f>AJ14/$AN$14</f>
        <v>3.6028545693895932E-3</v>
      </c>
      <c r="AL14" s="40">
        <f t="shared" si="0"/>
        <v>270</v>
      </c>
      <c r="AM14" s="40">
        <f t="shared" si="1"/>
        <v>1.8707129494907503E-2</v>
      </c>
      <c r="AN14" s="49">
        <v>14433</v>
      </c>
      <c r="AO14" s="42">
        <f t="shared" si="2"/>
        <v>1.8707129494907503E-2</v>
      </c>
      <c r="AP14" s="58"/>
      <c r="AQ14" s="42">
        <f t="shared" si="3"/>
        <v>1.2961359034786603E-6</v>
      </c>
      <c r="AR14" s="58"/>
      <c r="AS14" s="42" t="e">
        <f>#REF!/AP14</f>
        <v>#REF!</v>
      </c>
      <c r="AT14" s="58"/>
    </row>
    <row r="15" spans="1:46" s="57" customFormat="1" ht="26.1">
      <c r="A15" s="55" t="s">
        <v>115</v>
      </c>
      <c r="B15" s="50">
        <v>0</v>
      </c>
      <c r="C15" s="62">
        <f>B15/$AN$15</f>
        <v>0</v>
      </c>
      <c r="D15" s="50">
        <v>9</v>
      </c>
      <c r="E15" s="62">
        <f>D15/$AN$15</f>
        <v>6.7164179104477607E-4</v>
      </c>
      <c r="F15" s="51">
        <v>25</v>
      </c>
      <c r="G15" s="62">
        <f>F15/$AN$15</f>
        <v>1.8656716417910447E-3</v>
      </c>
      <c r="H15" s="51">
        <v>42</v>
      </c>
      <c r="I15" s="62">
        <f>H15/$AN$15</f>
        <v>3.1343283582089551E-3</v>
      </c>
      <c r="J15" s="51">
        <v>44</v>
      </c>
      <c r="K15" s="62">
        <f>J15/$AN$15</f>
        <v>3.2835820895522386E-3</v>
      </c>
      <c r="L15" s="51">
        <v>158</v>
      </c>
      <c r="M15" s="62">
        <f>L15/$AN$15</f>
        <v>1.1791044776119404E-2</v>
      </c>
      <c r="N15" s="51">
        <v>41</v>
      </c>
      <c r="O15" s="62">
        <f>N15/$AN$15</f>
        <v>3.0597014925373136E-3</v>
      </c>
      <c r="P15" s="51">
        <v>79</v>
      </c>
      <c r="Q15" s="62">
        <f>P15/$AN$15</f>
        <v>5.8955223880597018E-3</v>
      </c>
      <c r="R15" s="51">
        <v>130</v>
      </c>
      <c r="S15" s="62">
        <f>R15/$AN$15</f>
        <v>9.7014925373134324E-3</v>
      </c>
      <c r="T15" s="51">
        <v>211</v>
      </c>
      <c r="U15" s="62">
        <f>T15/$AN$15</f>
        <v>1.5746268656716418E-2</v>
      </c>
      <c r="V15" s="51">
        <v>8</v>
      </c>
      <c r="W15" s="62">
        <f>V15/$AN$15</f>
        <v>5.9701492537313433E-4</v>
      </c>
      <c r="X15" s="51">
        <v>29</v>
      </c>
      <c r="Y15" s="62">
        <f>X15/$AN$15</f>
        <v>2.1641791044776119E-3</v>
      </c>
      <c r="Z15" s="50">
        <v>0</v>
      </c>
      <c r="AA15" s="62">
        <f>Z15/$AN$15</f>
        <v>0</v>
      </c>
      <c r="AB15" s="50">
        <v>0</v>
      </c>
      <c r="AC15" s="62">
        <f>AB15/$AN$15</f>
        <v>0</v>
      </c>
      <c r="AD15" s="51">
        <v>19</v>
      </c>
      <c r="AE15" s="62">
        <f>AD15/$AN$15</f>
        <v>1.4179104477611941E-3</v>
      </c>
      <c r="AF15" s="51">
        <v>1322</v>
      </c>
      <c r="AG15" s="62">
        <f>AF15/$AN$15</f>
        <v>9.8656716417910448E-2</v>
      </c>
      <c r="AH15" s="51">
        <v>54</v>
      </c>
      <c r="AI15" s="62">
        <f>AH15/$AN$15</f>
        <v>4.0298507462686569E-3</v>
      </c>
      <c r="AJ15" s="51">
        <v>64</v>
      </c>
      <c r="AK15" s="62">
        <f>AJ15/$AN$15</f>
        <v>4.7761194029850747E-3</v>
      </c>
      <c r="AL15" s="40">
        <f t="shared" si="0"/>
        <v>321</v>
      </c>
      <c r="AM15" s="40">
        <f t="shared" si="1"/>
        <v>2.3955223880597013E-2</v>
      </c>
      <c r="AN15" s="49">
        <v>13400</v>
      </c>
      <c r="AO15" s="42">
        <f t="shared" si="2"/>
        <v>2.3955223880597017E-2</v>
      </c>
      <c r="AP15" s="58"/>
      <c r="AQ15" s="42">
        <f t="shared" si="3"/>
        <v>1.7877032746714189E-6</v>
      </c>
      <c r="AR15" s="58"/>
      <c r="AS15" s="42" t="e">
        <f>#REF!/AP15</f>
        <v>#REF!</v>
      </c>
      <c r="AT15" s="58"/>
    </row>
    <row r="16" spans="1:46" s="57" customFormat="1" ht="26.1">
      <c r="A16" s="55" t="s">
        <v>116</v>
      </c>
      <c r="B16" s="50">
        <v>9</v>
      </c>
      <c r="C16" s="62">
        <f>B16/$AN$16</f>
        <v>7.0532915360501562E-4</v>
      </c>
      <c r="D16" s="50">
        <v>36</v>
      </c>
      <c r="E16" s="62">
        <f>D16/$AN$16</f>
        <v>2.8213166144200625E-3</v>
      </c>
      <c r="F16" s="51">
        <v>29</v>
      </c>
      <c r="G16" s="62">
        <f>F16/$AN$16</f>
        <v>2.2727272727272726E-3</v>
      </c>
      <c r="H16" s="51">
        <v>54</v>
      </c>
      <c r="I16" s="62">
        <f>H16/$AN$16</f>
        <v>4.2319749216300937E-3</v>
      </c>
      <c r="J16" s="51">
        <v>60</v>
      </c>
      <c r="K16" s="62">
        <f>J16/$AN$16</f>
        <v>4.7021943573667714E-3</v>
      </c>
      <c r="L16" s="51">
        <v>114</v>
      </c>
      <c r="M16" s="62">
        <f>L16/$AN$16</f>
        <v>8.934169278996866E-3</v>
      </c>
      <c r="N16" s="51">
        <v>25</v>
      </c>
      <c r="O16" s="62">
        <f>N16/$AN$16</f>
        <v>1.9592476489028211E-3</v>
      </c>
      <c r="P16" s="51">
        <v>45</v>
      </c>
      <c r="Q16" s="62">
        <f>P16/$AN$16</f>
        <v>3.5266457680250786E-3</v>
      </c>
      <c r="R16" s="51">
        <v>19</v>
      </c>
      <c r="S16" s="62">
        <f>R16/$AN$16</f>
        <v>1.4890282131661441E-3</v>
      </c>
      <c r="T16" s="51">
        <v>90</v>
      </c>
      <c r="U16" s="62">
        <f>T16/$AN$16</f>
        <v>7.0532915360501571E-3</v>
      </c>
      <c r="V16" s="51">
        <v>54</v>
      </c>
      <c r="W16" s="62">
        <f>V16/$AN$16</f>
        <v>4.2319749216300937E-3</v>
      </c>
      <c r="X16" s="51">
        <v>50</v>
      </c>
      <c r="Y16" s="62">
        <f>X16/$AN$16</f>
        <v>3.9184952978056423E-3</v>
      </c>
      <c r="Z16" s="50">
        <v>0</v>
      </c>
      <c r="AA16" s="62">
        <f>Z16/$AN$16</f>
        <v>0</v>
      </c>
      <c r="AB16" s="50">
        <v>0</v>
      </c>
      <c r="AC16" s="62">
        <f>AB16/$AN$16</f>
        <v>0</v>
      </c>
      <c r="AD16" s="51">
        <v>93</v>
      </c>
      <c r="AE16" s="62">
        <f>AD16/$AN$16</f>
        <v>7.2884012539184955E-3</v>
      </c>
      <c r="AF16" s="51">
        <v>485</v>
      </c>
      <c r="AG16" s="62">
        <f>AF16/$AN$16</f>
        <v>3.8009404388714731E-2</v>
      </c>
      <c r="AH16" s="51">
        <v>0</v>
      </c>
      <c r="AI16" s="62">
        <f>AH16/$AN$16</f>
        <v>0</v>
      </c>
      <c r="AJ16" s="51">
        <v>43</v>
      </c>
      <c r="AK16" s="62">
        <f>AJ16/$AN$16</f>
        <v>3.3699059561128528E-3</v>
      </c>
      <c r="AL16" s="40">
        <f t="shared" si="0"/>
        <v>289</v>
      </c>
      <c r="AM16" s="40">
        <f t="shared" si="1"/>
        <v>2.2648902821316617E-2</v>
      </c>
      <c r="AN16" s="49">
        <v>12760</v>
      </c>
      <c r="AO16" s="42">
        <f t="shared" si="2"/>
        <v>2.2648902821316614E-2</v>
      </c>
      <c r="AP16" s="58"/>
      <c r="AQ16" s="42">
        <f t="shared" si="3"/>
        <v>1.7749923841157223E-6</v>
      </c>
      <c r="AR16" s="58"/>
      <c r="AS16" s="42" t="e">
        <f>#REF!/AP16</f>
        <v>#REF!</v>
      </c>
      <c r="AT16" s="58"/>
    </row>
    <row r="17" spans="1:46" s="57" customFormat="1" ht="26.1">
      <c r="A17" s="55" t="s">
        <v>117</v>
      </c>
      <c r="B17" s="52">
        <v>2</v>
      </c>
      <c r="C17" s="62">
        <f>B17/$AN$17</f>
        <v>1.4925373134328358E-4</v>
      </c>
      <c r="D17" s="52">
        <v>11</v>
      </c>
      <c r="E17" s="62">
        <f>D17/$AN$17</f>
        <v>8.2089552238805966E-4</v>
      </c>
      <c r="F17" s="52">
        <v>96</v>
      </c>
      <c r="G17" s="62">
        <f>F17/$AN$17</f>
        <v>7.164179104477612E-3</v>
      </c>
      <c r="H17" s="52">
        <v>83</v>
      </c>
      <c r="I17" s="62">
        <f>H17/$AN$17</f>
        <v>6.1940298507462688E-3</v>
      </c>
      <c r="J17" s="52">
        <v>38</v>
      </c>
      <c r="K17" s="62">
        <f>J17/$AN$17</f>
        <v>2.8358208955223882E-3</v>
      </c>
      <c r="L17" s="52">
        <v>129</v>
      </c>
      <c r="M17" s="62">
        <f>L17/$AN$17</f>
        <v>9.6268656716417909E-3</v>
      </c>
      <c r="N17" s="52">
        <v>55</v>
      </c>
      <c r="O17" s="62">
        <f>N17/$AN$17</f>
        <v>4.1044776119402984E-3</v>
      </c>
      <c r="P17" s="52">
        <v>211</v>
      </c>
      <c r="Q17" s="62">
        <f>P17/$AN$17</f>
        <v>1.5746268656716418E-2</v>
      </c>
      <c r="R17" s="52">
        <v>75</v>
      </c>
      <c r="S17" s="62">
        <f>R17/$AN$17</f>
        <v>5.597014925373134E-3</v>
      </c>
      <c r="T17" s="52">
        <v>102</v>
      </c>
      <c r="U17" s="62">
        <f>T17/$AN$17</f>
        <v>7.6119402985074629E-3</v>
      </c>
      <c r="V17" s="52">
        <v>4</v>
      </c>
      <c r="W17" s="62">
        <f>V17/$AN$17</f>
        <v>2.9850746268656717E-4</v>
      </c>
      <c r="X17" s="52">
        <v>70</v>
      </c>
      <c r="Y17" s="62">
        <f>X17/$AN$17</f>
        <v>5.2238805970149255E-3</v>
      </c>
      <c r="Z17" s="52">
        <v>0</v>
      </c>
      <c r="AA17" s="62">
        <f>Z17/$AN$17</f>
        <v>0</v>
      </c>
      <c r="AB17" s="52">
        <v>0</v>
      </c>
      <c r="AC17" s="62">
        <f>AB17/$AN$17</f>
        <v>0</v>
      </c>
      <c r="AD17" s="52">
        <v>17</v>
      </c>
      <c r="AE17" s="62">
        <f>AD17/$AN$17</f>
        <v>1.2686567164179104E-3</v>
      </c>
      <c r="AF17" s="52">
        <v>714</v>
      </c>
      <c r="AG17" s="62">
        <f>AF17/$AN$17</f>
        <v>5.3283582089552237E-2</v>
      </c>
      <c r="AH17" s="52">
        <v>29</v>
      </c>
      <c r="AI17" s="62">
        <f>AH17/$AN$17</f>
        <v>2.1641791044776119E-3</v>
      </c>
      <c r="AJ17" s="52">
        <v>74</v>
      </c>
      <c r="AK17" s="62">
        <f>AJ17/$AN$17</f>
        <v>5.5223880597014925E-3</v>
      </c>
      <c r="AL17" s="40">
        <f t="shared" si="0"/>
        <v>316</v>
      </c>
      <c r="AM17" s="40">
        <f t="shared" si="1"/>
        <v>2.3582089552238807E-2</v>
      </c>
      <c r="AN17" s="46">
        <v>13400</v>
      </c>
      <c r="AO17" s="42">
        <f t="shared" si="2"/>
        <v>2.3582089552238807E-2</v>
      </c>
      <c r="AP17" s="42"/>
      <c r="AQ17" s="42">
        <f t="shared" si="3"/>
        <v>1.7598574292715528E-6</v>
      </c>
      <c r="AR17" s="42"/>
      <c r="AS17" s="42" t="e">
        <f>#REF!/AP17</f>
        <v>#REF!</v>
      </c>
      <c r="AT17" s="42"/>
    </row>
    <row r="18" spans="1:46" s="57" customFormat="1" ht="26.1">
      <c r="A18" s="55"/>
      <c r="B18" s="52"/>
      <c r="C18" s="62"/>
      <c r="D18" s="52"/>
      <c r="E18" s="62"/>
      <c r="F18" s="52"/>
      <c r="G18" s="62"/>
      <c r="H18" s="52"/>
      <c r="I18" s="62"/>
      <c r="J18" s="52"/>
      <c r="K18" s="62"/>
      <c r="L18" s="52"/>
      <c r="M18" s="62"/>
      <c r="N18" s="52"/>
      <c r="O18" s="62"/>
      <c r="P18" s="52"/>
      <c r="Q18" s="62"/>
      <c r="R18" s="52"/>
      <c r="S18" s="62"/>
      <c r="T18" s="52"/>
      <c r="U18" s="62"/>
      <c r="V18" s="52"/>
      <c r="W18" s="62"/>
      <c r="X18" s="52"/>
      <c r="Y18" s="62"/>
      <c r="Z18" s="52"/>
      <c r="AA18" s="62"/>
      <c r="AB18" s="52"/>
      <c r="AC18" s="62"/>
      <c r="AD18" s="52"/>
      <c r="AE18" s="62"/>
      <c r="AF18" s="52"/>
      <c r="AG18" s="62"/>
      <c r="AH18" s="52"/>
      <c r="AI18" s="62"/>
      <c r="AJ18" s="52"/>
      <c r="AK18" s="62"/>
      <c r="AL18" s="40"/>
      <c r="AM18" s="40"/>
      <c r="AN18" s="46"/>
      <c r="AO18" s="42"/>
      <c r="AP18" s="42"/>
      <c r="AQ18" s="42"/>
      <c r="AR18" s="42"/>
      <c r="AS18" s="42"/>
      <c r="AT18" s="42"/>
    </row>
    <row r="19" spans="1:46" ht="21">
      <c r="A19" s="55" t="s">
        <v>118</v>
      </c>
      <c r="B19" s="54">
        <v>4</v>
      </c>
      <c r="C19" s="62">
        <f>B19/$AN$19</f>
        <v>3.7750094375235937E-4</v>
      </c>
      <c r="D19" s="54">
        <v>27</v>
      </c>
      <c r="E19" s="62">
        <f>D19/$AN$19</f>
        <v>2.5481313703284258E-3</v>
      </c>
      <c r="F19" s="54">
        <v>18</v>
      </c>
      <c r="G19" s="62">
        <f>F19/$AN$19</f>
        <v>1.6987542468856172E-3</v>
      </c>
      <c r="H19" s="54">
        <v>56</v>
      </c>
      <c r="I19" s="62">
        <f>H19/$AN$19</f>
        <v>5.285013212533031E-3</v>
      </c>
      <c r="J19" s="54">
        <v>18</v>
      </c>
      <c r="K19" s="62">
        <f>J19/$AN$19</f>
        <v>1.6987542468856172E-3</v>
      </c>
      <c r="L19" s="54">
        <v>104</v>
      </c>
      <c r="M19" s="62">
        <f>L19/$AN$19</f>
        <v>9.8150245375613447E-3</v>
      </c>
      <c r="N19" s="54">
        <v>0</v>
      </c>
      <c r="O19" s="62">
        <f>N19/$AN$19</f>
        <v>0</v>
      </c>
      <c r="P19" s="54">
        <v>111</v>
      </c>
      <c r="Q19" s="62">
        <f>P19/$AN$19</f>
        <v>1.0475651189127973E-2</v>
      </c>
      <c r="R19" s="54">
        <v>11</v>
      </c>
      <c r="S19" s="62">
        <f>R19/$AN$19</f>
        <v>1.0381275953189883E-3</v>
      </c>
      <c r="T19" s="54">
        <v>31</v>
      </c>
      <c r="U19" s="62">
        <f>T19/$AN$19</f>
        <v>2.9256323140807853E-3</v>
      </c>
      <c r="V19" s="54">
        <v>0</v>
      </c>
      <c r="W19" s="62">
        <f>V19/$AN$19</f>
        <v>0</v>
      </c>
      <c r="X19" s="54">
        <v>57</v>
      </c>
      <c r="Y19" s="62">
        <f>X19/$AN$19</f>
        <v>5.3793884484711211E-3</v>
      </c>
      <c r="Z19" s="54">
        <v>0</v>
      </c>
      <c r="AA19" s="62">
        <f>Z19/$AN$19</f>
        <v>0</v>
      </c>
      <c r="AB19" s="54">
        <v>2</v>
      </c>
      <c r="AC19" s="62">
        <f>AB19/$AN$19</f>
        <v>1.8875047187617969E-4</v>
      </c>
      <c r="AD19" s="54">
        <v>3</v>
      </c>
      <c r="AE19" s="62">
        <f>AD19/$AN$19</f>
        <v>2.8312570781426955E-4</v>
      </c>
      <c r="AF19" s="54">
        <v>310</v>
      </c>
      <c r="AG19" s="62">
        <f>AF19/$AN$19</f>
        <v>2.9256323140807852E-2</v>
      </c>
      <c r="AH19" s="59">
        <v>0</v>
      </c>
      <c r="AI19" s="62">
        <f>AH19/$AN$19</f>
        <v>0</v>
      </c>
      <c r="AJ19" s="59">
        <v>61</v>
      </c>
      <c r="AK19" s="62">
        <f>AJ19/$AN$19</f>
        <v>5.7568893922234805E-3</v>
      </c>
      <c r="AL19" s="40">
        <f t="shared" ref="AL19:AM23" si="4">B19+F19+J19+N19+R19+V19+Z19+AD19+AH19</f>
        <v>54</v>
      </c>
      <c r="AM19" s="40">
        <f t="shared" si="4"/>
        <v>5.0962627406568517E-3</v>
      </c>
      <c r="AN19" s="45">
        <v>10596</v>
      </c>
      <c r="AO19" s="42">
        <f>AL19/AN19</f>
        <v>5.0962627406568517E-3</v>
      </c>
      <c r="AP19" s="42" t="e">
        <f>#REF!/AN19</f>
        <v>#REF!</v>
      </c>
      <c r="AQ19" s="42">
        <f>AM19/AN19</f>
        <v>4.8096099855198671E-7</v>
      </c>
      <c r="AR19" s="42" t="e">
        <f>#REF!/AN19</f>
        <v>#REF!</v>
      </c>
      <c r="AS19" s="42" t="e">
        <f>#REF!/AN19</f>
        <v>#REF!</v>
      </c>
      <c r="AT19" s="42"/>
    </row>
    <row r="20" spans="1:46" ht="21">
      <c r="A20" s="55" t="s">
        <v>119</v>
      </c>
      <c r="B20" s="54">
        <v>2</v>
      </c>
      <c r="C20" s="62">
        <f>B20/$AN$20</f>
        <v>2.2004620970403785E-4</v>
      </c>
      <c r="D20" s="54">
        <v>25</v>
      </c>
      <c r="E20" s="62">
        <f>D20/$AN$20</f>
        <v>2.750577621300473E-3</v>
      </c>
      <c r="F20" s="54">
        <v>7</v>
      </c>
      <c r="G20" s="62">
        <f>F20/$AN$20</f>
        <v>7.7016173396413242E-4</v>
      </c>
      <c r="H20" s="54">
        <v>21</v>
      </c>
      <c r="I20" s="62">
        <f>H20/$AN$20</f>
        <v>2.3104852018923975E-3</v>
      </c>
      <c r="J20" s="54">
        <v>15</v>
      </c>
      <c r="K20" s="62">
        <f>J20/$AN$20</f>
        <v>1.6503465727802839E-3</v>
      </c>
      <c r="L20" s="54">
        <v>157</v>
      </c>
      <c r="M20" s="62">
        <f>L20/$AN$20</f>
        <v>1.7273627461766972E-2</v>
      </c>
      <c r="N20" s="54">
        <v>0</v>
      </c>
      <c r="O20" s="62">
        <f>N20/$AN$20</f>
        <v>0</v>
      </c>
      <c r="P20" s="54">
        <v>75</v>
      </c>
      <c r="Q20" s="62">
        <f>P20/$AN$20</f>
        <v>8.2517328639014186E-3</v>
      </c>
      <c r="R20" s="54">
        <v>8</v>
      </c>
      <c r="S20" s="62">
        <f>R20/$AN$20</f>
        <v>8.8018483881615141E-4</v>
      </c>
      <c r="T20" s="54">
        <v>141</v>
      </c>
      <c r="U20" s="62">
        <f>T20/$AN$20</f>
        <v>1.5513257784134668E-2</v>
      </c>
      <c r="V20" s="54">
        <v>0</v>
      </c>
      <c r="W20" s="62">
        <f>V20/$AN$20</f>
        <v>0</v>
      </c>
      <c r="X20" s="54">
        <v>57</v>
      </c>
      <c r="Y20" s="62">
        <f>X20/$AN$20</f>
        <v>6.2713169765650787E-3</v>
      </c>
      <c r="Z20" s="54">
        <v>0</v>
      </c>
      <c r="AA20" s="62">
        <f>Z20/$AN$20</f>
        <v>0</v>
      </c>
      <c r="AB20" s="54">
        <v>0</v>
      </c>
      <c r="AC20" s="62">
        <f>AB20/$AN$20</f>
        <v>0</v>
      </c>
      <c r="AD20" s="54">
        <v>17</v>
      </c>
      <c r="AE20" s="62">
        <f>AD20/$AN$20</f>
        <v>1.8703927824843217E-3</v>
      </c>
      <c r="AF20" s="54">
        <v>377</v>
      </c>
      <c r="AG20" s="62">
        <f>AF20/$AN$20</f>
        <v>4.1478710529211135E-2</v>
      </c>
      <c r="AH20" s="59">
        <v>0</v>
      </c>
      <c r="AI20" s="62">
        <f>AH20/$AN$20</f>
        <v>0</v>
      </c>
      <c r="AJ20" s="59">
        <v>79</v>
      </c>
      <c r="AK20" s="62">
        <f>AJ20/$AN$20</f>
        <v>8.6918252833094942E-3</v>
      </c>
      <c r="AL20" s="40">
        <f t="shared" si="4"/>
        <v>49</v>
      </c>
      <c r="AM20" s="40">
        <f t="shared" si="4"/>
        <v>5.3911321377489276E-3</v>
      </c>
      <c r="AN20" s="45">
        <v>9089</v>
      </c>
      <c r="AO20" s="42">
        <f>AL20/AN20</f>
        <v>5.3911321377489276E-3</v>
      </c>
      <c r="AP20" s="42" t="e">
        <f>#REF!/AN20</f>
        <v>#REF!</v>
      </c>
      <c r="AQ20" s="42">
        <f>AM20/AN20</f>
        <v>5.9314909646263922E-7</v>
      </c>
      <c r="AR20" s="42" t="e">
        <f>#REF!/AN20</f>
        <v>#REF!</v>
      </c>
      <c r="AS20" s="42" t="e">
        <f>#REF!/AN20</f>
        <v>#REF!</v>
      </c>
      <c r="AT20" s="42"/>
    </row>
    <row r="21" spans="1:46" ht="21">
      <c r="A21" s="55" t="s">
        <v>120</v>
      </c>
      <c r="B21" s="54">
        <v>1</v>
      </c>
      <c r="C21" s="62">
        <f>B21/$AN$21</f>
        <v>1.1737089201877934E-4</v>
      </c>
      <c r="D21" s="54">
        <v>54</v>
      </c>
      <c r="E21" s="62">
        <f>D21/$AN$21</f>
        <v>6.3380281690140847E-3</v>
      </c>
      <c r="F21" s="54">
        <v>11</v>
      </c>
      <c r="G21" s="62">
        <f>F21/$AN$21</f>
        <v>1.2910798122065727E-3</v>
      </c>
      <c r="H21" s="54">
        <v>41</v>
      </c>
      <c r="I21" s="62">
        <f>H21/$AN$21</f>
        <v>4.8122065727699533E-3</v>
      </c>
      <c r="J21" s="54">
        <v>17</v>
      </c>
      <c r="K21" s="62">
        <f>J21/$AN$21</f>
        <v>1.9953051643192489E-3</v>
      </c>
      <c r="L21" s="54">
        <v>341</v>
      </c>
      <c r="M21" s="62">
        <f>L21/$AN$21</f>
        <v>4.0023474178403753E-2</v>
      </c>
      <c r="N21" s="54">
        <v>0</v>
      </c>
      <c r="O21" s="62">
        <f>N21/$AN$21</f>
        <v>0</v>
      </c>
      <c r="P21" s="54">
        <v>334</v>
      </c>
      <c r="Q21" s="62">
        <f>P21/$AN$21</f>
        <v>3.9201877934272301E-2</v>
      </c>
      <c r="R21" s="54">
        <v>17</v>
      </c>
      <c r="S21" s="62">
        <f>R21/$AN$21</f>
        <v>1.9953051643192489E-3</v>
      </c>
      <c r="T21" s="54">
        <v>255</v>
      </c>
      <c r="U21" s="62">
        <f>T21/$AN$21</f>
        <v>2.9929577464788731E-2</v>
      </c>
      <c r="V21" s="54">
        <v>4</v>
      </c>
      <c r="W21" s="62">
        <f>V21/$AN$21</f>
        <v>4.6948356807511736E-4</v>
      </c>
      <c r="X21" s="54">
        <v>59</v>
      </c>
      <c r="Y21" s="62">
        <f>X21/$AN$21</f>
        <v>6.9248826291079812E-3</v>
      </c>
      <c r="Z21" s="54">
        <v>2</v>
      </c>
      <c r="AA21" s="62">
        <f>Z21/$AN$21</f>
        <v>2.3474178403755868E-4</v>
      </c>
      <c r="AB21" s="54">
        <v>1</v>
      </c>
      <c r="AC21" s="62">
        <f>AB21/$AN$21</f>
        <v>1.1737089201877934E-4</v>
      </c>
      <c r="AD21" s="54">
        <v>10</v>
      </c>
      <c r="AE21" s="62">
        <f>AD21/$AN$21</f>
        <v>1.1737089201877935E-3</v>
      </c>
      <c r="AF21" s="54">
        <v>492</v>
      </c>
      <c r="AG21" s="62">
        <f>AF21/$AN$21</f>
        <v>5.7746478873239436E-2</v>
      </c>
      <c r="AH21" s="59">
        <v>0</v>
      </c>
      <c r="AI21" s="62">
        <f>AH21/$AN$21</f>
        <v>0</v>
      </c>
      <c r="AJ21" s="59">
        <v>198</v>
      </c>
      <c r="AK21" s="62">
        <f>AJ21/$AN$21</f>
        <v>2.323943661971831E-2</v>
      </c>
      <c r="AL21" s="40">
        <f t="shared" si="4"/>
        <v>62</v>
      </c>
      <c r="AM21" s="40">
        <f t="shared" si="4"/>
        <v>7.2769953051643188E-3</v>
      </c>
      <c r="AN21" s="45">
        <v>8520</v>
      </c>
      <c r="AO21" s="42">
        <f>AL21/AN21</f>
        <v>7.2769953051643197E-3</v>
      </c>
      <c r="AP21" s="42" t="e">
        <f>#REF!/AN21</f>
        <v>#REF!</v>
      </c>
      <c r="AQ21" s="42">
        <f>AM21/AN21</f>
        <v>8.5410743018360547E-7</v>
      </c>
      <c r="AR21" s="42" t="e">
        <f>#REF!/AN21</f>
        <v>#REF!</v>
      </c>
      <c r="AS21" s="42" t="e">
        <f>#REF!/AN21</f>
        <v>#REF!</v>
      </c>
      <c r="AT21" s="42"/>
    </row>
    <row r="22" spans="1:46" ht="21">
      <c r="A22" s="55" t="s">
        <v>121</v>
      </c>
      <c r="B22" s="54">
        <v>0</v>
      </c>
      <c r="C22" s="62">
        <f>B22/$AN$22</f>
        <v>0</v>
      </c>
      <c r="D22" s="54">
        <v>16</v>
      </c>
      <c r="E22" s="62">
        <f>D22/$AN$22</f>
        <v>1.9875776397515529E-3</v>
      </c>
      <c r="F22" s="54">
        <v>8</v>
      </c>
      <c r="G22" s="62">
        <f>F22/$AN$22</f>
        <v>9.9378881987577643E-4</v>
      </c>
      <c r="H22" s="54">
        <v>45</v>
      </c>
      <c r="I22" s="62">
        <f>H22/$AN$22</f>
        <v>5.5900621118012426E-3</v>
      </c>
      <c r="J22" s="54">
        <v>6</v>
      </c>
      <c r="K22" s="62">
        <f>J22/$AN$22</f>
        <v>7.4534161490683233E-4</v>
      </c>
      <c r="L22" s="54">
        <v>143</v>
      </c>
      <c r="M22" s="62">
        <f>L22/$AN$22</f>
        <v>1.7763975155279502E-2</v>
      </c>
      <c r="N22" s="54">
        <v>2</v>
      </c>
      <c r="O22" s="62">
        <f>N22/$AN$22</f>
        <v>2.4844720496894411E-4</v>
      </c>
      <c r="P22" s="54">
        <v>194</v>
      </c>
      <c r="Q22" s="62">
        <f>P22/$AN$22</f>
        <v>2.4099378881987578E-2</v>
      </c>
      <c r="R22" s="54">
        <v>2</v>
      </c>
      <c r="S22" s="62">
        <f>R22/$AN$22</f>
        <v>2.4844720496894411E-4</v>
      </c>
      <c r="T22" s="54">
        <v>56</v>
      </c>
      <c r="U22" s="62">
        <f>T22/$AN$22</f>
        <v>6.956521739130435E-3</v>
      </c>
      <c r="V22" s="54">
        <v>7</v>
      </c>
      <c r="W22" s="62">
        <f>V22/$AN$22</f>
        <v>8.6956521739130438E-4</v>
      </c>
      <c r="X22" s="54">
        <v>20</v>
      </c>
      <c r="Y22" s="62">
        <f>X22/$AN$22</f>
        <v>2.4844720496894411E-3</v>
      </c>
      <c r="Z22" s="54">
        <v>0</v>
      </c>
      <c r="AA22" s="62">
        <f>Z22/$AN$22</f>
        <v>0</v>
      </c>
      <c r="AB22" s="54">
        <v>1</v>
      </c>
      <c r="AC22" s="62">
        <f>AB22/$AN$22</f>
        <v>1.2422360248447205E-4</v>
      </c>
      <c r="AD22" s="54">
        <v>4</v>
      </c>
      <c r="AE22" s="62">
        <f>AD22/$AN$22</f>
        <v>4.9689440993788822E-4</v>
      </c>
      <c r="AF22" s="54">
        <v>606</v>
      </c>
      <c r="AG22" s="62">
        <f>AF22/$AN$22</f>
        <v>7.5279503105590062E-2</v>
      </c>
      <c r="AH22" s="59">
        <v>0</v>
      </c>
      <c r="AI22" s="62">
        <f>AH22/$AN$22</f>
        <v>0</v>
      </c>
      <c r="AJ22" s="59">
        <v>91</v>
      </c>
      <c r="AK22" s="62">
        <f>AJ22/$AN$22</f>
        <v>1.1304347826086957E-2</v>
      </c>
      <c r="AL22" s="40">
        <f t="shared" si="4"/>
        <v>29</v>
      </c>
      <c r="AM22" s="40">
        <f t="shared" si="4"/>
        <v>3.6024844720496897E-3</v>
      </c>
      <c r="AN22" s="45">
        <v>8050</v>
      </c>
      <c r="AO22" s="42">
        <f>AL22/AN22</f>
        <v>3.6024844720496892E-3</v>
      </c>
      <c r="AP22" s="42" t="e">
        <f>#REF!/AN22</f>
        <v>#REF!</v>
      </c>
      <c r="AQ22" s="42">
        <f>AM22/AN22</f>
        <v>4.4751359901238383E-7</v>
      </c>
      <c r="AR22" s="42" t="e">
        <f>#REF!/AN22</f>
        <v>#REF!</v>
      </c>
      <c r="AS22" s="42" t="e">
        <f>#REF!/AN22</f>
        <v>#REF!</v>
      </c>
      <c r="AT22" s="42"/>
    </row>
    <row r="23" spans="1:46" ht="21">
      <c r="A23" s="55" t="s">
        <v>122</v>
      </c>
      <c r="B23" s="54">
        <v>0</v>
      </c>
      <c r="C23" s="62">
        <f>B23/$AN$23</f>
        <v>0</v>
      </c>
      <c r="D23" s="54">
        <v>18</v>
      </c>
      <c r="E23" s="62">
        <f>D23/$AN$23</f>
        <v>2.1176470588235292E-3</v>
      </c>
      <c r="F23" s="54">
        <v>34</v>
      </c>
      <c r="G23" s="62">
        <f>F23/$AN$23</f>
        <v>4.0000000000000001E-3</v>
      </c>
      <c r="H23" s="54">
        <v>28</v>
      </c>
      <c r="I23" s="62">
        <f>H23/$AN$23</f>
        <v>3.2941176470588237E-3</v>
      </c>
      <c r="J23" s="54">
        <v>5</v>
      </c>
      <c r="K23" s="62">
        <f>J23/$AN$23</f>
        <v>5.8823529411764701E-4</v>
      </c>
      <c r="L23" s="54">
        <v>135</v>
      </c>
      <c r="M23" s="62">
        <f>L23/$AN$23</f>
        <v>1.5882352941176469E-2</v>
      </c>
      <c r="N23" s="54">
        <v>4</v>
      </c>
      <c r="O23" s="62">
        <f>N23/$AN$23</f>
        <v>4.7058823529411766E-4</v>
      </c>
      <c r="P23" s="54">
        <v>79</v>
      </c>
      <c r="Q23" s="62">
        <f>P23/$AN$23</f>
        <v>9.2941176470588242E-3</v>
      </c>
      <c r="R23" s="54">
        <v>18</v>
      </c>
      <c r="S23" s="62">
        <f>R23/$AN$23</f>
        <v>2.1176470588235292E-3</v>
      </c>
      <c r="T23" s="54">
        <v>66</v>
      </c>
      <c r="U23" s="62">
        <f>T23/$AN$23</f>
        <v>7.7647058823529409E-3</v>
      </c>
      <c r="V23" s="54">
        <v>10</v>
      </c>
      <c r="W23" s="62">
        <f>V23/$AN$23</f>
        <v>1.176470588235294E-3</v>
      </c>
      <c r="X23" s="54">
        <v>32</v>
      </c>
      <c r="Y23" s="62">
        <f>X23/$AN$23</f>
        <v>3.7647058823529413E-3</v>
      </c>
      <c r="Z23" s="54">
        <v>1</v>
      </c>
      <c r="AA23" s="62">
        <f>Z23/$AN$23</f>
        <v>1.1764705882352942E-4</v>
      </c>
      <c r="AB23" s="54">
        <v>1</v>
      </c>
      <c r="AC23" s="62">
        <f>AB23/$AN$23</f>
        <v>1.1764705882352942E-4</v>
      </c>
      <c r="AD23" s="54">
        <v>3</v>
      </c>
      <c r="AE23" s="62">
        <f>AD23/$AN$23</f>
        <v>3.5294117647058826E-4</v>
      </c>
      <c r="AF23" s="54">
        <v>547</v>
      </c>
      <c r="AG23" s="62">
        <f>AF23/$AN$23</f>
        <v>6.4352941176470585E-2</v>
      </c>
      <c r="AH23" s="59">
        <v>0</v>
      </c>
      <c r="AI23" s="62">
        <f>AH23/$AN$23</f>
        <v>0</v>
      </c>
      <c r="AJ23" s="59">
        <v>67</v>
      </c>
      <c r="AK23" s="62">
        <f>AJ23/$AN$23</f>
        <v>7.8823529411764705E-3</v>
      </c>
      <c r="AL23" s="40">
        <f t="shared" si="4"/>
        <v>75</v>
      </c>
      <c r="AM23" s="40">
        <f t="shared" si="4"/>
        <v>8.8235294117647075E-3</v>
      </c>
      <c r="AN23" s="45">
        <v>8500</v>
      </c>
      <c r="AO23" s="42">
        <f>AL23/AN23</f>
        <v>8.8235294117647058E-3</v>
      </c>
      <c r="AP23" s="42" t="e">
        <f>#REF!/AN23</f>
        <v>#REF!</v>
      </c>
      <c r="AQ23" s="42">
        <f>AM23/AN23</f>
        <v>1.0380622837370245E-6</v>
      </c>
      <c r="AR23" s="42" t="e">
        <f>#REF!/AN23</f>
        <v>#REF!</v>
      </c>
      <c r="AS23" s="42" t="e">
        <f>#REF!/AN23</f>
        <v>#REF!</v>
      </c>
      <c r="AT23" s="42"/>
    </row>
    <row r="27" spans="1:46">
      <c r="AM27" s="61"/>
    </row>
  </sheetData>
  <mergeCells count="26">
    <mergeCell ref="AS3:AT3"/>
    <mergeCell ref="F2:I2"/>
    <mergeCell ref="R2:U2"/>
    <mergeCell ref="AH2:AK2"/>
    <mergeCell ref="AD2:AG2"/>
    <mergeCell ref="Z2:AC2"/>
    <mergeCell ref="V2:Y2"/>
    <mergeCell ref="N2:Q2"/>
    <mergeCell ref="J2:M2"/>
    <mergeCell ref="AL3:AM3"/>
    <mergeCell ref="AN3:AN4"/>
    <mergeCell ref="AO3:AP3"/>
    <mergeCell ref="AD3:AE3"/>
    <mergeCell ref="AH3:AI3"/>
    <mergeCell ref="V3:W3"/>
    <mergeCell ref="B1:AR1"/>
    <mergeCell ref="A2:A4"/>
    <mergeCell ref="B2:E2"/>
    <mergeCell ref="Z3:AA3"/>
    <mergeCell ref="N3:O3"/>
    <mergeCell ref="R3:S3"/>
    <mergeCell ref="AL2:AR2"/>
    <mergeCell ref="B3:E3"/>
    <mergeCell ref="F3:G3"/>
    <mergeCell ref="J3:K3"/>
    <mergeCell ref="AQ3:AR3"/>
  </mergeCells>
  <pageMargins left="0.7" right="0.7" top="0.75" bottom="0.75" header="0.3" footer="0.3"/>
  <pageSetup paperSize="9" orientation="portrait"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24DA3E-7A32-45E3-A46D-E1EA9506186A}">
  <dimension ref="A1:Y148"/>
  <sheetViews>
    <sheetView zoomScale="70" zoomScaleNormal="70" workbookViewId="0">
      <selection activeCell="AD13" sqref="AD13"/>
    </sheetView>
  </sheetViews>
  <sheetFormatPr defaultRowHeight="14.45"/>
  <cols>
    <col min="1" max="23" width="12" customWidth="1"/>
  </cols>
  <sheetData>
    <row r="1" spans="1:25" ht="12" customHeight="1">
      <c r="A1" s="133"/>
      <c r="B1" s="133"/>
      <c r="C1" s="133"/>
      <c r="D1" s="133"/>
      <c r="E1" s="133"/>
      <c r="F1" s="133"/>
      <c r="G1" s="133"/>
      <c r="H1" s="65"/>
      <c r="I1" s="65"/>
      <c r="J1" s="65"/>
      <c r="K1" s="65"/>
      <c r="L1" s="65"/>
      <c r="M1" s="65"/>
      <c r="N1" s="65"/>
      <c r="O1" s="65"/>
      <c r="P1" s="65"/>
      <c r="Q1" s="65"/>
      <c r="R1" s="65"/>
      <c r="S1" s="65"/>
      <c r="T1" s="65"/>
      <c r="U1" s="65"/>
      <c r="V1" s="65"/>
      <c r="W1" s="65"/>
      <c r="X1" s="65"/>
      <c r="Y1" s="65"/>
    </row>
    <row r="2" spans="1:25">
      <c r="A2" s="65"/>
      <c r="B2" s="65"/>
      <c r="C2" s="65"/>
      <c r="D2" s="65"/>
      <c r="E2" s="65"/>
      <c r="F2" s="65"/>
      <c r="G2" s="65"/>
      <c r="H2" s="65"/>
      <c r="I2" s="65"/>
      <c r="J2" s="65"/>
      <c r="K2" s="65"/>
      <c r="L2" s="65"/>
      <c r="M2" s="65"/>
      <c r="N2" s="65"/>
      <c r="O2" s="65"/>
      <c r="P2" s="65"/>
      <c r="Q2" s="65"/>
      <c r="R2" s="65"/>
      <c r="S2" s="65"/>
      <c r="T2" s="65"/>
      <c r="U2" s="65"/>
      <c r="V2" s="65"/>
      <c r="W2" s="65"/>
      <c r="X2" s="65"/>
      <c r="Y2" s="65"/>
    </row>
    <row r="3" spans="1:25">
      <c r="A3" s="65"/>
      <c r="B3" s="65"/>
      <c r="C3" s="65"/>
      <c r="D3" s="65"/>
      <c r="E3" s="65"/>
      <c r="F3" s="65"/>
      <c r="G3" s="65"/>
      <c r="H3" s="65"/>
      <c r="I3" s="65"/>
      <c r="J3" s="65"/>
      <c r="K3" s="65"/>
      <c r="L3" s="65"/>
      <c r="M3" s="65"/>
      <c r="N3" s="65"/>
      <c r="O3" s="65"/>
      <c r="P3" s="65"/>
      <c r="Q3" s="65"/>
      <c r="R3" s="65"/>
      <c r="S3" s="65"/>
      <c r="T3" s="65"/>
      <c r="U3" s="65"/>
      <c r="V3" s="65"/>
      <c r="W3" s="65"/>
      <c r="X3" s="65"/>
      <c r="Y3" s="65"/>
    </row>
    <row r="4" spans="1:25">
      <c r="A4" s="65"/>
      <c r="B4" s="65"/>
      <c r="C4" s="65"/>
      <c r="D4" s="65"/>
      <c r="E4" s="65"/>
      <c r="F4" s="65"/>
      <c r="G4" s="65"/>
      <c r="H4" s="65"/>
      <c r="I4" s="65"/>
      <c r="J4" s="65"/>
      <c r="K4" s="65"/>
      <c r="L4" s="65"/>
      <c r="M4" s="65"/>
      <c r="N4" s="65"/>
      <c r="O4" s="65"/>
      <c r="P4" s="65"/>
      <c r="Q4" s="65"/>
      <c r="R4" s="65"/>
      <c r="S4" s="65"/>
      <c r="T4" s="65"/>
      <c r="U4" s="65"/>
      <c r="V4" s="65"/>
      <c r="W4" s="65"/>
      <c r="X4" s="65"/>
      <c r="Y4" s="65"/>
    </row>
    <row r="5" spans="1:25">
      <c r="A5" s="65"/>
      <c r="B5" s="65"/>
      <c r="C5" s="65"/>
      <c r="D5" s="65"/>
      <c r="E5" s="65"/>
      <c r="F5" s="65"/>
      <c r="G5" s="65"/>
      <c r="H5" s="65"/>
      <c r="I5" s="65"/>
      <c r="J5" s="65"/>
      <c r="K5" s="65"/>
      <c r="L5" s="65"/>
      <c r="M5" s="65"/>
      <c r="N5" s="65"/>
      <c r="O5" s="65"/>
      <c r="P5" s="65"/>
      <c r="Q5" s="65"/>
      <c r="R5" s="65"/>
      <c r="S5" s="65"/>
      <c r="T5" s="65"/>
      <c r="U5" s="65"/>
      <c r="V5" s="65"/>
      <c r="W5" s="65"/>
      <c r="X5" s="65"/>
      <c r="Y5" s="65"/>
    </row>
    <row r="6" spans="1:25">
      <c r="A6" s="65"/>
      <c r="B6" s="65"/>
      <c r="C6" s="65"/>
      <c r="D6" s="65"/>
      <c r="E6" s="65"/>
      <c r="F6" s="65"/>
      <c r="G6" s="65"/>
      <c r="H6" s="65"/>
      <c r="I6" s="65"/>
      <c r="J6" s="65"/>
      <c r="K6" s="65"/>
      <c r="L6" s="65"/>
      <c r="M6" s="65"/>
      <c r="N6" s="65"/>
      <c r="O6" s="65"/>
      <c r="P6" s="65"/>
      <c r="Q6" s="65"/>
      <c r="R6" s="65"/>
      <c r="S6" s="65"/>
      <c r="T6" s="65"/>
      <c r="U6" s="65"/>
      <c r="V6" s="65"/>
      <c r="W6" s="65"/>
      <c r="X6" s="65"/>
      <c r="Y6" s="65"/>
    </row>
    <row r="7" spans="1:25">
      <c r="A7" s="65"/>
      <c r="B7" s="65"/>
      <c r="C7" s="65"/>
      <c r="D7" s="65"/>
      <c r="E7" s="65"/>
      <c r="F7" s="65"/>
      <c r="G7" s="65"/>
      <c r="H7" s="65"/>
      <c r="I7" s="65"/>
      <c r="J7" s="65"/>
      <c r="K7" s="65"/>
      <c r="L7" s="65"/>
      <c r="M7" s="65"/>
      <c r="N7" s="65"/>
      <c r="O7" s="65"/>
      <c r="P7" s="65"/>
      <c r="Q7" s="65"/>
      <c r="R7" s="65"/>
      <c r="S7" s="65"/>
      <c r="T7" s="65"/>
      <c r="U7" s="65"/>
      <c r="V7" s="65"/>
      <c r="W7" s="65"/>
      <c r="X7" s="65"/>
      <c r="Y7" s="65"/>
    </row>
    <row r="8" spans="1:25">
      <c r="A8" s="65"/>
      <c r="B8" s="65"/>
      <c r="C8" s="65"/>
      <c r="D8" s="65"/>
      <c r="E8" s="65"/>
      <c r="F8" s="65"/>
      <c r="G8" s="65"/>
      <c r="H8" s="65"/>
      <c r="I8" s="65"/>
      <c r="J8" s="65"/>
      <c r="K8" s="65"/>
      <c r="L8" s="65"/>
      <c r="M8" s="65"/>
      <c r="N8" s="65"/>
      <c r="O8" s="65"/>
      <c r="P8" s="65"/>
      <c r="Q8" s="65"/>
      <c r="R8" s="65"/>
      <c r="S8" s="65"/>
      <c r="T8" s="65"/>
      <c r="U8" s="65"/>
      <c r="V8" s="65"/>
      <c r="W8" s="65"/>
      <c r="X8" s="65"/>
      <c r="Y8" s="65"/>
    </row>
    <row r="9" spans="1:25">
      <c r="A9" s="65"/>
      <c r="B9" s="65"/>
      <c r="C9" s="65"/>
      <c r="D9" s="65"/>
      <c r="E9" s="65"/>
      <c r="F9" s="65"/>
      <c r="G9" s="65"/>
      <c r="H9" s="65"/>
      <c r="I9" s="65"/>
      <c r="J9" s="65"/>
      <c r="K9" s="65"/>
      <c r="L9" s="65"/>
      <c r="M9" s="65"/>
      <c r="N9" s="65"/>
      <c r="O9" s="65"/>
      <c r="P9" s="65"/>
      <c r="Q9" s="65"/>
      <c r="R9" s="65"/>
      <c r="S9" s="65"/>
      <c r="T9" s="65"/>
      <c r="U9" s="65"/>
      <c r="V9" s="65"/>
      <c r="W9" s="65"/>
      <c r="X9" s="65"/>
      <c r="Y9" s="65"/>
    </row>
    <row r="10" spans="1:25">
      <c r="A10" s="65"/>
      <c r="B10" s="65"/>
      <c r="C10" s="65"/>
      <c r="D10" s="65"/>
      <c r="E10" s="65"/>
      <c r="F10" s="65"/>
      <c r="G10" s="65"/>
      <c r="H10" s="65"/>
      <c r="I10" s="65"/>
      <c r="J10" s="65"/>
      <c r="K10" s="65"/>
      <c r="L10" s="65"/>
      <c r="M10" s="65"/>
      <c r="N10" s="65"/>
      <c r="O10" s="65"/>
      <c r="P10" s="65"/>
      <c r="Q10" s="65"/>
      <c r="R10" s="65"/>
      <c r="S10" s="65"/>
      <c r="T10" s="65"/>
      <c r="U10" s="65"/>
      <c r="V10" s="65"/>
      <c r="W10" s="65"/>
      <c r="X10" s="65"/>
      <c r="Y10" s="65"/>
    </row>
    <row r="11" spans="1:25">
      <c r="A11" s="65"/>
      <c r="B11" s="65"/>
      <c r="C11" s="65"/>
      <c r="D11" s="65"/>
      <c r="E11" s="65"/>
      <c r="F11" s="65"/>
      <c r="G11" s="65"/>
      <c r="H11" s="65"/>
      <c r="I11" s="65"/>
      <c r="J11" s="65"/>
      <c r="K11" s="65"/>
      <c r="L11" s="65"/>
      <c r="M11" s="65"/>
      <c r="N11" s="65"/>
      <c r="O11" s="65"/>
      <c r="P11" s="65"/>
      <c r="Q11" s="65"/>
      <c r="R11" s="65"/>
      <c r="S11" s="65"/>
      <c r="T11" s="65"/>
      <c r="U11" s="65"/>
      <c r="V11" s="65"/>
      <c r="W11" s="65"/>
      <c r="X11" s="65"/>
      <c r="Y11" s="65"/>
    </row>
    <row r="12" spans="1:25">
      <c r="A12" s="65"/>
      <c r="B12" s="65"/>
      <c r="C12" s="65"/>
      <c r="D12" s="65"/>
      <c r="E12" s="65"/>
      <c r="F12" s="65"/>
      <c r="G12" s="65"/>
      <c r="H12" s="65"/>
      <c r="I12" s="65"/>
      <c r="J12" s="65"/>
      <c r="K12" s="65"/>
      <c r="L12" s="65"/>
      <c r="M12" s="65"/>
      <c r="N12" s="65"/>
      <c r="O12" s="65"/>
      <c r="P12" s="65"/>
      <c r="Q12" s="65"/>
      <c r="R12" s="65"/>
      <c r="S12" s="65"/>
      <c r="T12" s="65"/>
      <c r="U12" s="65"/>
      <c r="V12" s="65"/>
      <c r="W12" s="65"/>
      <c r="X12" s="65"/>
      <c r="Y12" s="65"/>
    </row>
    <row r="13" spans="1:25">
      <c r="A13" s="65"/>
      <c r="B13" s="65"/>
      <c r="C13" s="65"/>
      <c r="D13" s="65"/>
      <c r="E13" s="65"/>
      <c r="F13" s="65"/>
      <c r="G13" s="65"/>
      <c r="H13" s="65"/>
      <c r="I13" s="65"/>
      <c r="J13" s="65"/>
      <c r="K13" s="65"/>
      <c r="L13" s="65"/>
      <c r="M13" s="65"/>
      <c r="N13" s="65"/>
      <c r="O13" s="65"/>
      <c r="P13" s="65"/>
      <c r="Q13" s="65"/>
      <c r="R13" s="65"/>
      <c r="S13" s="65"/>
      <c r="T13" s="65"/>
      <c r="U13" s="65"/>
      <c r="V13" s="65"/>
      <c r="W13" s="65"/>
      <c r="X13" s="65"/>
      <c r="Y13" s="65"/>
    </row>
    <row r="14" spans="1:25">
      <c r="A14" s="65"/>
      <c r="B14" s="65"/>
      <c r="C14" s="65"/>
      <c r="D14" s="65"/>
      <c r="E14" s="65"/>
      <c r="F14" s="65"/>
      <c r="G14" s="65"/>
      <c r="H14" s="65"/>
      <c r="I14" s="65"/>
      <c r="J14" s="65"/>
      <c r="K14" s="65"/>
      <c r="L14" s="65"/>
      <c r="M14" s="65"/>
      <c r="N14" s="65"/>
      <c r="O14" s="65"/>
      <c r="P14" s="65"/>
      <c r="Q14" s="65"/>
      <c r="R14" s="65"/>
      <c r="S14" s="65"/>
      <c r="T14" s="65"/>
      <c r="U14" s="65"/>
      <c r="V14" s="65"/>
      <c r="W14" s="65"/>
      <c r="X14" s="65"/>
      <c r="Y14" s="65"/>
    </row>
    <row r="15" spans="1:25">
      <c r="A15" s="65"/>
      <c r="B15" s="65"/>
      <c r="C15" s="65"/>
      <c r="D15" s="65"/>
      <c r="E15" s="65"/>
      <c r="F15" s="65"/>
      <c r="G15" s="65"/>
      <c r="H15" s="65"/>
      <c r="I15" s="65"/>
      <c r="J15" s="65"/>
      <c r="K15" s="65"/>
      <c r="L15" s="65"/>
      <c r="M15" s="65"/>
      <c r="N15" s="65"/>
      <c r="O15" s="65"/>
      <c r="P15" s="65"/>
      <c r="Q15" s="65"/>
      <c r="R15" s="65"/>
      <c r="S15" s="65"/>
      <c r="T15" s="65"/>
      <c r="U15" s="65"/>
      <c r="V15" s="65"/>
      <c r="W15" s="65"/>
      <c r="X15" s="65"/>
      <c r="Y15" s="65"/>
    </row>
    <row r="16" spans="1:25">
      <c r="A16" s="65"/>
      <c r="B16" s="65"/>
      <c r="C16" s="65"/>
      <c r="D16" s="65"/>
      <c r="E16" s="65"/>
      <c r="F16" s="65"/>
      <c r="G16" s="65"/>
      <c r="H16" s="65"/>
      <c r="I16" s="65"/>
      <c r="J16" s="65"/>
      <c r="K16" s="65"/>
      <c r="L16" s="65"/>
      <c r="M16" s="65"/>
      <c r="N16" s="65"/>
      <c r="O16" s="65"/>
      <c r="P16" s="65"/>
      <c r="Q16" s="65"/>
      <c r="R16" s="65"/>
      <c r="S16" s="65"/>
      <c r="T16" s="65"/>
      <c r="U16" s="65"/>
      <c r="V16" s="65"/>
      <c r="W16" s="65"/>
      <c r="X16" s="65"/>
      <c r="Y16" s="65"/>
    </row>
    <row r="17" spans="1:25">
      <c r="A17" s="65"/>
      <c r="B17" s="65"/>
      <c r="C17" s="65"/>
      <c r="D17" s="65"/>
      <c r="E17" s="65"/>
      <c r="F17" s="65"/>
      <c r="G17" s="65"/>
      <c r="H17" s="65"/>
      <c r="I17" s="65"/>
      <c r="J17" s="65"/>
      <c r="K17" s="65"/>
      <c r="L17" s="65"/>
      <c r="M17" s="65"/>
      <c r="N17" s="65"/>
      <c r="O17" s="65"/>
      <c r="P17" s="65"/>
      <c r="Q17" s="65"/>
      <c r="R17" s="65"/>
      <c r="S17" s="65"/>
      <c r="T17" s="65"/>
      <c r="U17" s="65"/>
      <c r="V17" s="65"/>
      <c r="W17" s="65"/>
      <c r="X17" s="65"/>
      <c r="Y17" s="65"/>
    </row>
    <row r="18" spans="1:25">
      <c r="A18" s="65"/>
      <c r="B18" s="65"/>
      <c r="C18" s="65"/>
      <c r="D18" s="65"/>
      <c r="E18" s="65"/>
      <c r="F18" s="65"/>
      <c r="G18" s="65"/>
      <c r="H18" s="65"/>
      <c r="I18" s="65"/>
      <c r="J18" s="65"/>
      <c r="K18" s="65"/>
      <c r="L18" s="65"/>
      <c r="M18" s="65"/>
      <c r="N18" s="65"/>
      <c r="O18" s="65"/>
      <c r="P18" s="65"/>
      <c r="Q18" s="65"/>
      <c r="R18" s="65"/>
      <c r="S18" s="65"/>
      <c r="T18" s="65"/>
      <c r="U18" s="65"/>
      <c r="V18" s="65"/>
      <c r="W18" s="65"/>
      <c r="X18" s="65"/>
      <c r="Y18" s="65"/>
    </row>
    <row r="19" spans="1:25">
      <c r="A19" s="65"/>
      <c r="B19" s="65"/>
      <c r="C19" s="65"/>
      <c r="D19" s="65"/>
      <c r="E19" s="65"/>
      <c r="F19" s="65"/>
      <c r="G19" s="65"/>
      <c r="H19" s="65"/>
      <c r="I19" s="65"/>
      <c r="J19" s="65"/>
      <c r="K19" s="65"/>
      <c r="L19" s="65"/>
      <c r="M19" s="65"/>
      <c r="N19" s="65"/>
      <c r="O19" s="65"/>
      <c r="P19" s="65"/>
      <c r="Q19" s="65"/>
      <c r="R19" s="65"/>
      <c r="S19" s="65"/>
      <c r="T19" s="65"/>
      <c r="U19" s="65"/>
      <c r="V19" s="65"/>
      <c r="W19" s="65"/>
      <c r="X19" s="65"/>
      <c r="Y19" s="65"/>
    </row>
    <row r="20" spans="1:25">
      <c r="A20" s="65"/>
      <c r="B20" s="65"/>
      <c r="C20" s="65"/>
      <c r="D20" s="65"/>
      <c r="E20" s="65"/>
      <c r="F20" s="65"/>
      <c r="G20" s="65"/>
      <c r="H20" s="65"/>
      <c r="I20" s="65"/>
      <c r="J20" s="65"/>
      <c r="K20" s="65"/>
      <c r="L20" s="65"/>
      <c r="M20" s="65"/>
      <c r="N20" s="65"/>
      <c r="O20" s="65"/>
      <c r="P20" s="65"/>
      <c r="Q20" s="65"/>
      <c r="R20" s="65"/>
      <c r="S20" s="65"/>
      <c r="T20" s="65"/>
      <c r="U20" s="65"/>
      <c r="V20" s="65"/>
      <c r="W20" s="65"/>
      <c r="X20" s="65"/>
      <c r="Y20" s="65"/>
    </row>
    <row r="21" spans="1:25">
      <c r="A21" s="65"/>
      <c r="B21" s="65"/>
      <c r="C21" s="65"/>
      <c r="D21" s="65"/>
      <c r="E21" s="65"/>
      <c r="F21" s="65"/>
      <c r="G21" s="65"/>
      <c r="H21" s="65"/>
      <c r="I21" s="65"/>
      <c r="J21" s="65"/>
      <c r="K21" s="65"/>
      <c r="L21" s="65"/>
      <c r="M21" s="65"/>
      <c r="N21" s="65"/>
      <c r="O21" s="65"/>
      <c r="P21" s="65"/>
      <c r="Q21" s="65"/>
      <c r="R21" s="65"/>
      <c r="S21" s="65"/>
      <c r="T21" s="65"/>
      <c r="U21" s="65"/>
      <c r="V21" s="65"/>
      <c r="W21" s="65"/>
      <c r="X21" s="65"/>
      <c r="Y21" s="65"/>
    </row>
    <row r="22" spans="1:25">
      <c r="A22" s="65"/>
      <c r="B22" s="65"/>
      <c r="C22" s="65"/>
      <c r="D22" s="65"/>
      <c r="E22" s="65"/>
      <c r="F22" s="65"/>
      <c r="G22" s="65"/>
      <c r="H22" s="65"/>
      <c r="I22" s="65"/>
      <c r="J22" s="65"/>
      <c r="K22" s="65"/>
      <c r="L22" s="65"/>
      <c r="M22" s="65"/>
      <c r="N22" s="65"/>
      <c r="O22" s="65"/>
      <c r="P22" s="65"/>
      <c r="Q22" s="65"/>
      <c r="R22" s="65"/>
      <c r="S22" s="65"/>
      <c r="T22" s="65"/>
      <c r="U22" s="65"/>
      <c r="V22" s="65"/>
      <c r="W22" s="65"/>
      <c r="X22" s="65"/>
      <c r="Y22" s="65"/>
    </row>
    <row r="23" spans="1:25">
      <c r="A23" s="65"/>
      <c r="B23" s="65"/>
      <c r="C23" s="65"/>
      <c r="D23" s="65"/>
      <c r="E23" s="65"/>
      <c r="F23" s="65"/>
      <c r="G23" s="65"/>
      <c r="H23" s="65"/>
      <c r="I23" s="65"/>
      <c r="J23" s="65"/>
      <c r="K23" s="65"/>
      <c r="L23" s="65"/>
      <c r="M23" s="65"/>
      <c r="N23" s="65"/>
      <c r="O23" s="65"/>
      <c r="P23" s="65"/>
      <c r="Q23" s="65"/>
      <c r="R23" s="65"/>
      <c r="S23" s="65"/>
      <c r="T23" s="65"/>
      <c r="U23" s="65"/>
      <c r="V23" s="65"/>
      <c r="W23" s="65"/>
      <c r="X23" s="65"/>
      <c r="Y23" s="65"/>
    </row>
    <row r="24" spans="1:25">
      <c r="A24" s="65"/>
      <c r="B24" s="65"/>
      <c r="C24" s="65"/>
      <c r="D24" s="65"/>
      <c r="E24" s="65"/>
      <c r="F24" s="65"/>
      <c r="G24" s="65"/>
      <c r="H24" s="65"/>
      <c r="I24" s="65"/>
      <c r="J24" s="65"/>
      <c r="K24" s="65"/>
      <c r="L24" s="65"/>
      <c r="M24" s="65"/>
      <c r="N24" s="65"/>
      <c r="O24" s="65"/>
      <c r="P24" s="65"/>
      <c r="Q24" s="65"/>
      <c r="R24" s="65"/>
      <c r="S24" s="65"/>
      <c r="T24" s="65"/>
      <c r="U24" s="65"/>
      <c r="V24" s="65"/>
      <c r="W24" s="65"/>
      <c r="X24" s="65"/>
      <c r="Y24" s="65"/>
    </row>
    <row r="25" spans="1:25">
      <c r="A25" s="65"/>
      <c r="B25" s="65"/>
      <c r="C25" s="65"/>
      <c r="D25" s="65"/>
      <c r="E25" s="65"/>
      <c r="F25" s="65"/>
      <c r="G25" s="65"/>
      <c r="H25" s="65"/>
      <c r="I25" s="65"/>
      <c r="J25" s="65"/>
      <c r="K25" s="65"/>
      <c r="L25" s="65"/>
      <c r="M25" s="65"/>
      <c r="N25" s="65"/>
      <c r="O25" s="65"/>
      <c r="P25" s="65"/>
      <c r="Q25" s="65"/>
      <c r="R25" s="65"/>
      <c r="S25" s="65"/>
      <c r="T25" s="65"/>
      <c r="U25" s="65"/>
      <c r="V25" s="65"/>
      <c r="W25" s="65"/>
      <c r="X25" s="65"/>
      <c r="Y25" s="65"/>
    </row>
    <row r="26" spans="1:25">
      <c r="A26" s="65"/>
      <c r="B26" s="65"/>
      <c r="C26" s="65"/>
      <c r="D26" s="65"/>
      <c r="E26" s="65"/>
      <c r="F26" s="65"/>
      <c r="G26" s="65"/>
      <c r="H26" s="65"/>
      <c r="I26" s="65"/>
      <c r="J26" s="65"/>
      <c r="K26" s="65"/>
      <c r="L26" s="65"/>
      <c r="M26" s="65"/>
      <c r="N26" s="65"/>
      <c r="O26" s="65"/>
      <c r="P26" s="65"/>
      <c r="Q26" s="65"/>
      <c r="R26" s="65"/>
      <c r="S26" s="65"/>
      <c r="T26" s="65"/>
      <c r="U26" s="65"/>
      <c r="V26" s="65"/>
      <c r="W26" s="65"/>
      <c r="X26" s="65"/>
      <c r="Y26" s="65"/>
    </row>
    <row r="27" spans="1:25">
      <c r="A27" s="65"/>
      <c r="B27" s="65"/>
      <c r="C27" s="65"/>
      <c r="D27" s="65"/>
      <c r="E27" s="65"/>
      <c r="F27" s="65"/>
      <c r="G27" s="65"/>
      <c r="H27" s="65"/>
      <c r="I27" s="65"/>
      <c r="J27" s="65"/>
      <c r="K27" s="65"/>
      <c r="L27" s="65"/>
      <c r="M27" s="65"/>
      <c r="N27" s="65"/>
      <c r="O27" s="65"/>
      <c r="P27" s="65"/>
      <c r="Q27" s="65"/>
      <c r="R27" s="65"/>
      <c r="S27" s="65"/>
      <c r="T27" s="65"/>
      <c r="U27" s="65"/>
      <c r="V27" s="65"/>
      <c r="W27" s="65"/>
      <c r="X27" s="65"/>
      <c r="Y27" s="65"/>
    </row>
    <row r="28" spans="1:25">
      <c r="A28" s="65"/>
      <c r="B28" s="65"/>
      <c r="C28" s="65"/>
      <c r="D28" s="65"/>
      <c r="E28" s="65"/>
      <c r="F28" s="65"/>
      <c r="G28" s="65"/>
      <c r="H28" s="65"/>
      <c r="I28" s="65"/>
      <c r="J28" s="65"/>
      <c r="K28" s="65"/>
      <c r="L28" s="65"/>
      <c r="M28" s="65"/>
      <c r="N28" s="65"/>
      <c r="O28" s="65"/>
      <c r="P28" s="65"/>
      <c r="Q28" s="65"/>
      <c r="R28" s="65"/>
      <c r="S28" s="65"/>
      <c r="T28" s="65"/>
      <c r="U28" s="65"/>
      <c r="V28" s="65"/>
      <c r="W28" s="65"/>
      <c r="X28" s="65"/>
      <c r="Y28" s="65"/>
    </row>
    <row r="29" spans="1:25">
      <c r="A29" s="65"/>
      <c r="B29" s="65"/>
      <c r="C29" s="65"/>
      <c r="D29" s="65"/>
      <c r="E29" s="65"/>
      <c r="F29" s="65"/>
      <c r="G29" s="65"/>
      <c r="H29" s="65"/>
      <c r="I29" s="65"/>
      <c r="J29" s="65"/>
      <c r="K29" s="65"/>
      <c r="L29" s="65"/>
      <c r="M29" s="65"/>
      <c r="N29" s="65"/>
      <c r="O29" s="65"/>
      <c r="P29" s="65"/>
      <c r="Q29" s="65"/>
      <c r="R29" s="65"/>
      <c r="S29" s="65"/>
      <c r="T29" s="65"/>
      <c r="U29" s="65"/>
      <c r="V29" s="65"/>
      <c r="W29" s="65"/>
      <c r="X29" s="65"/>
      <c r="Y29" s="65"/>
    </row>
    <row r="30" spans="1:25">
      <c r="A30" s="65"/>
      <c r="B30" s="65"/>
      <c r="C30" s="65"/>
      <c r="D30" s="65"/>
      <c r="E30" s="65"/>
      <c r="F30" s="65"/>
      <c r="G30" s="65"/>
      <c r="H30" s="65"/>
      <c r="I30" s="65"/>
      <c r="J30" s="65"/>
      <c r="K30" s="65"/>
      <c r="L30" s="65"/>
      <c r="M30" s="65"/>
      <c r="N30" s="65"/>
      <c r="O30" s="65"/>
      <c r="P30" s="65"/>
      <c r="Q30" s="65"/>
      <c r="R30" s="65"/>
      <c r="S30" s="65"/>
      <c r="T30" s="65"/>
      <c r="U30" s="65"/>
      <c r="V30" s="65"/>
      <c r="W30" s="65"/>
      <c r="X30" s="65"/>
      <c r="Y30" s="65"/>
    </row>
    <row r="31" spans="1:25">
      <c r="A31" s="65"/>
      <c r="B31" s="65"/>
      <c r="C31" s="65"/>
      <c r="D31" s="65"/>
      <c r="E31" s="65"/>
      <c r="F31" s="65"/>
      <c r="G31" s="65"/>
      <c r="H31" s="65"/>
      <c r="I31" s="65"/>
      <c r="J31" s="65"/>
      <c r="K31" s="65"/>
      <c r="L31" s="65"/>
      <c r="M31" s="65"/>
      <c r="N31" s="65"/>
      <c r="O31" s="65"/>
      <c r="P31" s="65"/>
      <c r="Q31" s="65"/>
      <c r="R31" s="65"/>
      <c r="S31" s="65"/>
      <c r="T31" s="65"/>
      <c r="U31" s="65"/>
      <c r="V31" s="65"/>
      <c r="W31" s="65"/>
      <c r="X31" s="65"/>
      <c r="Y31" s="65"/>
    </row>
    <row r="32" spans="1:25">
      <c r="A32" s="65"/>
      <c r="B32" s="65"/>
      <c r="C32" s="65"/>
      <c r="D32" s="65"/>
      <c r="E32" s="65"/>
      <c r="F32" s="65"/>
      <c r="G32" s="65"/>
      <c r="H32" s="65"/>
      <c r="I32" s="65"/>
      <c r="J32" s="65"/>
      <c r="K32" s="65"/>
      <c r="L32" s="65"/>
      <c r="M32" s="65"/>
      <c r="N32" s="65"/>
      <c r="O32" s="65"/>
      <c r="P32" s="65"/>
      <c r="Q32" s="65"/>
      <c r="R32" s="65"/>
      <c r="S32" s="65"/>
      <c r="T32" s="65"/>
      <c r="U32" s="65"/>
      <c r="V32" s="65"/>
      <c r="W32" s="65"/>
      <c r="X32" s="65"/>
      <c r="Y32" s="65"/>
    </row>
    <row r="33" spans="1:25">
      <c r="A33" s="65"/>
      <c r="B33" s="65"/>
      <c r="C33" s="65"/>
      <c r="D33" s="65"/>
      <c r="E33" s="65"/>
      <c r="F33" s="65"/>
      <c r="G33" s="65"/>
      <c r="H33" s="65"/>
      <c r="I33" s="65"/>
      <c r="J33" s="65"/>
      <c r="K33" s="65"/>
      <c r="L33" s="65"/>
      <c r="M33" s="65"/>
      <c r="N33" s="65"/>
      <c r="O33" s="65"/>
      <c r="P33" s="65"/>
      <c r="Q33" s="65"/>
      <c r="R33" s="65"/>
      <c r="S33" s="65"/>
      <c r="T33" s="65"/>
      <c r="U33" s="65"/>
      <c r="V33" s="65"/>
      <c r="W33" s="65"/>
      <c r="X33" s="65"/>
      <c r="Y33" s="65"/>
    </row>
    <row r="34" spans="1:25">
      <c r="A34" s="65"/>
      <c r="B34" s="65"/>
      <c r="C34" s="65"/>
      <c r="D34" s="65"/>
      <c r="E34" s="65"/>
      <c r="F34" s="65"/>
      <c r="G34" s="65"/>
      <c r="H34" s="65"/>
      <c r="I34" s="65"/>
      <c r="J34" s="65"/>
      <c r="K34" s="65"/>
      <c r="L34" s="65"/>
      <c r="M34" s="65"/>
      <c r="N34" s="65"/>
      <c r="O34" s="65"/>
      <c r="P34" s="65"/>
      <c r="Q34" s="65"/>
      <c r="R34" s="65"/>
      <c r="S34" s="65"/>
      <c r="T34" s="65"/>
      <c r="U34" s="65"/>
      <c r="V34" s="65"/>
      <c r="W34" s="65"/>
      <c r="X34" s="65"/>
      <c r="Y34" s="65"/>
    </row>
    <row r="35" spans="1:25">
      <c r="A35" s="65"/>
      <c r="B35" s="65"/>
      <c r="C35" s="65"/>
      <c r="D35" s="65"/>
      <c r="E35" s="65"/>
      <c r="F35" s="65"/>
      <c r="G35" s="65"/>
      <c r="H35" s="65"/>
      <c r="I35" s="65"/>
      <c r="J35" s="65"/>
      <c r="K35" s="65"/>
      <c r="L35" s="65"/>
      <c r="M35" s="65"/>
      <c r="N35" s="65"/>
      <c r="O35" s="65"/>
      <c r="P35" s="65"/>
      <c r="Q35" s="65"/>
      <c r="R35" s="65"/>
      <c r="S35" s="65"/>
      <c r="T35" s="65"/>
      <c r="U35" s="65"/>
      <c r="V35" s="65"/>
      <c r="W35" s="65"/>
      <c r="X35" s="65"/>
      <c r="Y35" s="65"/>
    </row>
    <row r="36" spans="1:25">
      <c r="A36" s="65"/>
      <c r="B36" s="65"/>
      <c r="C36" s="65"/>
      <c r="D36" s="65"/>
      <c r="E36" s="65"/>
      <c r="F36" s="65"/>
      <c r="G36" s="65"/>
      <c r="H36" s="65"/>
      <c r="I36" s="65"/>
      <c r="J36" s="65"/>
      <c r="K36" s="65"/>
      <c r="L36" s="65"/>
      <c r="M36" s="65"/>
      <c r="N36" s="65"/>
      <c r="O36" s="65"/>
      <c r="P36" s="65"/>
      <c r="Q36" s="65"/>
      <c r="R36" s="65"/>
      <c r="S36" s="65"/>
      <c r="T36" s="65"/>
      <c r="U36" s="65"/>
      <c r="V36" s="65"/>
      <c r="W36" s="65"/>
      <c r="X36" s="65"/>
      <c r="Y36" s="65"/>
    </row>
    <row r="37" spans="1:25">
      <c r="A37" s="65"/>
      <c r="B37" s="65"/>
      <c r="C37" s="65"/>
      <c r="D37" s="65"/>
      <c r="E37" s="65"/>
      <c r="F37" s="65"/>
      <c r="G37" s="65"/>
      <c r="H37" s="65"/>
      <c r="I37" s="65"/>
      <c r="J37" s="65"/>
      <c r="K37" s="65"/>
      <c r="L37" s="65"/>
      <c r="M37" s="65"/>
      <c r="N37" s="65"/>
      <c r="O37" s="65"/>
      <c r="P37" s="65"/>
      <c r="Q37" s="65"/>
      <c r="R37" s="65"/>
      <c r="S37" s="65"/>
      <c r="T37" s="65"/>
      <c r="U37" s="65"/>
      <c r="V37" s="65"/>
      <c r="W37" s="65"/>
      <c r="X37" s="65"/>
      <c r="Y37" s="65"/>
    </row>
    <row r="38" spans="1:25">
      <c r="A38" s="65"/>
      <c r="B38" s="65"/>
      <c r="C38" s="65"/>
      <c r="D38" s="65"/>
      <c r="E38" s="65"/>
      <c r="F38" s="65"/>
      <c r="G38" s="65"/>
      <c r="H38" s="65"/>
      <c r="I38" s="65"/>
      <c r="J38" s="65"/>
      <c r="K38" s="65"/>
      <c r="L38" s="65"/>
      <c r="M38" s="65"/>
      <c r="N38" s="65"/>
      <c r="O38" s="65"/>
      <c r="P38" s="65"/>
      <c r="Q38" s="65"/>
      <c r="R38" s="65"/>
      <c r="S38" s="65"/>
      <c r="T38" s="65"/>
      <c r="U38" s="65"/>
      <c r="V38" s="65"/>
      <c r="W38" s="65"/>
      <c r="X38" s="65"/>
      <c r="Y38" s="65"/>
    </row>
    <row r="39" spans="1:25">
      <c r="A39" s="65"/>
      <c r="B39" s="65"/>
      <c r="C39" s="65"/>
      <c r="D39" s="65"/>
      <c r="E39" s="65"/>
      <c r="F39" s="65"/>
      <c r="G39" s="65"/>
      <c r="H39" s="65"/>
      <c r="I39" s="65"/>
      <c r="J39" s="65"/>
      <c r="K39" s="65"/>
      <c r="L39" s="65"/>
      <c r="M39" s="65"/>
      <c r="N39" s="65"/>
      <c r="O39" s="65"/>
      <c r="P39" s="65"/>
      <c r="Q39" s="65"/>
      <c r="R39" s="65"/>
      <c r="S39" s="65"/>
      <c r="T39" s="65"/>
      <c r="U39" s="65"/>
      <c r="V39" s="65"/>
      <c r="W39" s="65"/>
      <c r="X39" s="65"/>
      <c r="Y39" s="65"/>
    </row>
    <row r="40" spans="1:25">
      <c r="A40" s="65"/>
      <c r="B40" s="65"/>
      <c r="C40" s="65"/>
      <c r="D40" s="65"/>
      <c r="E40" s="65"/>
      <c r="F40" s="65"/>
      <c r="G40" s="65"/>
      <c r="H40" s="65"/>
      <c r="I40" s="65"/>
      <c r="J40" s="65"/>
      <c r="K40" s="65"/>
      <c r="L40" s="65"/>
      <c r="M40" s="65"/>
      <c r="N40" s="65"/>
      <c r="O40" s="65"/>
      <c r="P40" s="65"/>
      <c r="Q40" s="65"/>
      <c r="R40" s="65"/>
      <c r="S40" s="65"/>
      <c r="T40" s="65"/>
      <c r="U40" s="65"/>
      <c r="V40" s="65"/>
      <c r="W40" s="65"/>
      <c r="X40" s="65"/>
      <c r="Y40" s="65"/>
    </row>
    <row r="41" spans="1:25">
      <c r="A41" s="65"/>
      <c r="B41" s="65"/>
      <c r="C41" s="65"/>
      <c r="D41" s="65"/>
      <c r="E41" s="65"/>
      <c r="F41" s="65"/>
      <c r="G41" s="65"/>
      <c r="H41" s="65"/>
      <c r="I41" s="65"/>
      <c r="J41" s="65"/>
      <c r="K41" s="65"/>
      <c r="L41" s="65"/>
      <c r="M41" s="65"/>
      <c r="N41" s="65"/>
      <c r="O41" s="65"/>
      <c r="P41" s="65"/>
      <c r="Q41" s="65"/>
      <c r="R41" s="65"/>
      <c r="S41" s="65"/>
      <c r="T41" s="65"/>
      <c r="U41" s="65"/>
      <c r="V41" s="65"/>
      <c r="W41" s="65"/>
      <c r="X41" s="65"/>
      <c r="Y41" s="65"/>
    </row>
    <row r="42" spans="1:25">
      <c r="A42" s="65"/>
      <c r="B42" s="65"/>
      <c r="C42" s="65"/>
      <c r="D42" s="65"/>
      <c r="E42" s="65"/>
      <c r="F42" s="65"/>
      <c r="G42" s="65"/>
      <c r="H42" s="65"/>
      <c r="I42" s="65"/>
      <c r="J42" s="65"/>
      <c r="K42" s="65"/>
      <c r="L42" s="65"/>
      <c r="M42" s="65"/>
      <c r="N42" s="65"/>
      <c r="O42" s="65"/>
      <c r="P42" s="65"/>
      <c r="Q42" s="65"/>
      <c r="R42" s="65"/>
      <c r="S42" s="65"/>
      <c r="T42" s="65"/>
      <c r="U42" s="65"/>
      <c r="V42" s="65"/>
      <c r="W42" s="65"/>
      <c r="X42" s="65"/>
      <c r="Y42" s="65"/>
    </row>
    <row r="43" spans="1:25">
      <c r="A43" s="65"/>
      <c r="B43" s="65"/>
      <c r="C43" s="65"/>
      <c r="D43" s="65"/>
      <c r="E43" s="65"/>
      <c r="F43" s="65"/>
      <c r="G43" s="65"/>
      <c r="H43" s="65"/>
      <c r="I43" s="65"/>
      <c r="J43" s="65"/>
      <c r="K43" s="65"/>
      <c r="L43" s="65"/>
      <c r="M43" s="65"/>
      <c r="N43" s="65"/>
      <c r="O43" s="65"/>
      <c r="P43" s="65"/>
      <c r="Q43" s="65"/>
      <c r="R43" s="65"/>
      <c r="S43" s="65"/>
      <c r="T43" s="65"/>
      <c r="U43" s="65"/>
      <c r="V43" s="65"/>
      <c r="W43" s="65"/>
      <c r="X43" s="65"/>
      <c r="Y43" s="65"/>
    </row>
    <row r="44" spans="1:25">
      <c r="A44" s="65"/>
      <c r="B44" s="65"/>
      <c r="C44" s="65"/>
      <c r="D44" s="65"/>
      <c r="E44" s="65"/>
      <c r="F44" s="65"/>
      <c r="G44" s="65"/>
      <c r="H44" s="65"/>
      <c r="I44" s="65"/>
      <c r="J44" s="65"/>
      <c r="K44" s="65"/>
      <c r="L44" s="65"/>
      <c r="M44" s="65"/>
      <c r="N44" s="65"/>
      <c r="O44" s="65"/>
      <c r="P44" s="65"/>
      <c r="Q44" s="65"/>
      <c r="R44" s="65"/>
      <c r="S44" s="65"/>
      <c r="T44" s="65"/>
      <c r="U44" s="65"/>
      <c r="V44" s="65"/>
      <c r="W44" s="65"/>
      <c r="X44" s="65"/>
      <c r="Y44" s="65"/>
    </row>
    <row r="45" spans="1:25">
      <c r="A45" s="65"/>
      <c r="B45" s="65"/>
      <c r="C45" s="65"/>
      <c r="D45" s="65"/>
      <c r="E45" s="65"/>
      <c r="F45" s="65"/>
      <c r="G45" s="65"/>
      <c r="H45" s="65"/>
      <c r="I45" s="65"/>
      <c r="J45" s="65"/>
      <c r="K45" s="65"/>
      <c r="L45" s="65"/>
      <c r="M45" s="65"/>
      <c r="N45" s="65"/>
      <c r="O45" s="65"/>
      <c r="P45" s="65"/>
      <c r="Q45" s="65"/>
      <c r="R45" s="65"/>
      <c r="S45" s="65"/>
      <c r="T45" s="65"/>
      <c r="U45" s="65"/>
      <c r="V45" s="65"/>
      <c r="W45" s="65"/>
      <c r="X45" s="65"/>
      <c r="Y45" s="65"/>
    </row>
    <row r="46" spans="1:25">
      <c r="A46" s="65"/>
      <c r="B46" s="65"/>
      <c r="C46" s="65"/>
      <c r="D46" s="65"/>
      <c r="E46" s="65"/>
      <c r="F46" s="65"/>
      <c r="G46" s="65"/>
      <c r="H46" s="65"/>
      <c r="I46" s="65"/>
      <c r="J46" s="65"/>
      <c r="K46" s="65"/>
      <c r="L46" s="65"/>
      <c r="M46" s="65"/>
      <c r="N46" s="65"/>
      <c r="O46" s="65"/>
      <c r="P46" s="65"/>
      <c r="Q46" s="65"/>
      <c r="R46" s="65"/>
      <c r="S46" s="65"/>
      <c r="T46" s="65"/>
      <c r="U46" s="65"/>
      <c r="V46" s="65"/>
      <c r="W46" s="65"/>
      <c r="X46" s="65"/>
      <c r="Y46" s="65"/>
    </row>
    <row r="47" spans="1:25">
      <c r="A47" s="65"/>
      <c r="B47" s="65"/>
      <c r="C47" s="65"/>
      <c r="D47" s="65"/>
      <c r="E47" s="65"/>
      <c r="F47" s="65"/>
      <c r="G47" s="65"/>
      <c r="H47" s="65"/>
      <c r="I47" s="65"/>
      <c r="J47" s="65"/>
      <c r="K47" s="65"/>
      <c r="L47" s="65"/>
      <c r="M47" s="65"/>
      <c r="N47" s="65"/>
      <c r="O47" s="65"/>
      <c r="P47" s="65"/>
      <c r="Q47" s="65"/>
      <c r="R47" s="65"/>
      <c r="S47" s="65"/>
      <c r="T47" s="65"/>
      <c r="U47" s="65"/>
      <c r="V47" s="65"/>
      <c r="W47" s="65"/>
      <c r="X47" s="65"/>
      <c r="Y47" s="65"/>
    </row>
    <row r="48" spans="1:25">
      <c r="A48" s="65"/>
      <c r="B48" s="65"/>
      <c r="C48" s="65"/>
      <c r="D48" s="65"/>
      <c r="E48" s="65"/>
      <c r="F48" s="65"/>
      <c r="G48" s="65"/>
      <c r="H48" s="65"/>
      <c r="I48" s="65"/>
      <c r="J48" s="65"/>
      <c r="K48" s="65"/>
      <c r="L48" s="65"/>
      <c r="M48" s="65"/>
      <c r="N48" s="65"/>
      <c r="O48" s="65"/>
      <c r="P48" s="65"/>
      <c r="Q48" s="65"/>
      <c r="R48" s="65"/>
      <c r="S48" s="65"/>
      <c r="T48" s="65"/>
      <c r="U48" s="65"/>
      <c r="V48" s="65"/>
      <c r="W48" s="65"/>
      <c r="X48" s="65"/>
      <c r="Y48" s="65"/>
    </row>
    <row r="49" spans="1:25">
      <c r="A49" s="65"/>
      <c r="B49" s="65"/>
      <c r="C49" s="65"/>
      <c r="D49" s="65"/>
      <c r="E49" s="65"/>
      <c r="F49" s="65"/>
      <c r="G49" s="65"/>
      <c r="H49" s="65"/>
      <c r="I49" s="65"/>
      <c r="J49" s="65"/>
      <c r="K49" s="65"/>
      <c r="L49" s="65"/>
      <c r="M49" s="65"/>
      <c r="N49" s="65"/>
      <c r="O49" s="65"/>
      <c r="P49" s="65"/>
      <c r="Q49" s="65"/>
      <c r="R49" s="65"/>
      <c r="S49" s="65"/>
      <c r="T49" s="65"/>
      <c r="U49" s="65"/>
      <c r="V49" s="65"/>
      <c r="W49" s="65"/>
      <c r="X49" s="65"/>
      <c r="Y49" s="65"/>
    </row>
    <row r="50" spans="1:25">
      <c r="A50" s="65"/>
      <c r="B50" s="65"/>
      <c r="C50" s="65"/>
      <c r="D50" s="65"/>
      <c r="E50" s="65"/>
      <c r="F50" s="65"/>
      <c r="G50" s="65"/>
      <c r="H50" s="65"/>
      <c r="I50" s="65"/>
      <c r="J50" s="65"/>
      <c r="K50" s="65"/>
      <c r="L50" s="65"/>
      <c r="M50" s="65"/>
      <c r="N50" s="65"/>
      <c r="O50" s="65"/>
      <c r="P50" s="65"/>
      <c r="Q50" s="65"/>
      <c r="R50" s="65"/>
      <c r="S50" s="65"/>
      <c r="T50" s="65"/>
      <c r="U50" s="65"/>
      <c r="V50" s="65"/>
      <c r="W50" s="65"/>
      <c r="X50" s="65"/>
      <c r="Y50" s="65"/>
    </row>
    <row r="51" spans="1:25">
      <c r="A51" s="65"/>
      <c r="B51" s="65"/>
      <c r="C51" s="65"/>
      <c r="D51" s="65"/>
      <c r="E51" s="65"/>
      <c r="F51" s="65"/>
      <c r="G51" s="65"/>
      <c r="H51" s="65"/>
      <c r="I51" s="65"/>
      <c r="J51" s="65"/>
      <c r="K51" s="65"/>
      <c r="L51" s="65"/>
      <c r="M51" s="65"/>
      <c r="N51" s="65"/>
      <c r="O51" s="65"/>
      <c r="P51" s="65"/>
      <c r="Q51" s="65"/>
      <c r="R51" s="65"/>
      <c r="S51" s="65"/>
      <c r="T51" s="65"/>
      <c r="U51" s="65"/>
      <c r="V51" s="65"/>
      <c r="W51" s="65"/>
      <c r="X51" s="65"/>
      <c r="Y51" s="65"/>
    </row>
    <row r="52" spans="1:25">
      <c r="A52" s="65"/>
      <c r="B52" s="65"/>
      <c r="C52" s="65"/>
      <c r="D52" s="65"/>
      <c r="E52" s="65"/>
      <c r="F52" s="65"/>
      <c r="G52" s="65"/>
      <c r="H52" s="65"/>
      <c r="I52" s="65"/>
      <c r="J52" s="65"/>
      <c r="K52" s="65"/>
      <c r="L52" s="65"/>
      <c r="M52" s="65"/>
      <c r="N52" s="65"/>
      <c r="O52" s="65"/>
      <c r="P52" s="65"/>
      <c r="Q52" s="65"/>
      <c r="R52" s="65"/>
      <c r="S52" s="65"/>
      <c r="T52" s="65"/>
      <c r="U52" s="65"/>
      <c r="V52" s="65"/>
      <c r="W52" s="65"/>
      <c r="X52" s="65"/>
      <c r="Y52" s="65"/>
    </row>
    <row r="53" spans="1:25">
      <c r="A53" s="65"/>
      <c r="B53" s="65"/>
      <c r="C53" s="65"/>
      <c r="D53" s="65"/>
      <c r="E53" s="65"/>
      <c r="F53" s="65"/>
      <c r="G53" s="65"/>
      <c r="H53" s="65"/>
      <c r="I53" s="65"/>
      <c r="J53" s="65"/>
      <c r="K53" s="65"/>
      <c r="L53" s="65"/>
      <c r="M53" s="65"/>
      <c r="N53" s="65"/>
      <c r="O53" s="65"/>
      <c r="P53" s="65"/>
      <c r="Q53" s="65"/>
      <c r="R53" s="65"/>
      <c r="S53" s="65"/>
      <c r="T53" s="65"/>
      <c r="U53" s="65"/>
      <c r="V53" s="65"/>
      <c r="W53" s="65"/>
      <c r="X53" s="65"/>
      <c r="Y53" s="65"/>
    </row>
    <row r="54" spans="1:25">
      <c r="A54" s="65"/>
      <c r="B54" s="65"/>
      <c r="C54" s="65"/>
      <c r="D54" s="65"/>
      <c r="E54" s="65"/>
      <c r="F54" s="65"/>
      <c r="G54" s="65"/>
      <c r="H54" s="65"/>
      <c r="I54" s="65"/>
      <c r="J54" s="65"/>
      <c r="K54" s="65"/>
      <c r="L54" s="65"/>
      <c r="M54" s="65"/>
      <c r="N54" s="65"/>
      <c r="O54" s="65"/>
      <c r="P54" s="65"/>
      <c r="Q54" s="65"/>
      <c r="R54" s="65"/>
      <c r="S54" s="65"/>
      <c r="T54" s="65"/>
      <c r="U54" s="65"/>
      <c r="V54" s="65"/>
      <c r="W54" s="65"/>
      <c r="X54" s="65"/>
      <c r="Y54" s="65"/>
    </row>
    <row r="55" spans="1:25">
      <c r="A55" s="65"/>
      <c r="B55" s="65"/>
      <c r="C55" s="65"/>
      <c r="D55" s="65"/>
      <c r="E55" s="65"/>
      <c r="F55" s="65"/>
      <c r="G55" s="65"/>
      <c r="H55" s="65"/>
      <c r="I55" s="65"/>
      <c r="J55" s="65"/>
      <c r="K55" s="65"/>
      <c r="L55" s="65"/>
      <c r="M55" s="65"/>
      <c r="N55" s="65"/>
      <c r="O55" s="65"/>
      <c r="P55" s="65"/>
      <c r="Q55" s="65"/>
      <c r="R55" s="65"/>
      <c r="S55" s="65"/>
      <c r="T55" s="65"/>
      <c r="U55" s="65"/>
      <c r="V55" s="65"/>
      <c r="W55" s="65"/>
      <c r="X55" s="65"/>
      <c r="Y55" s="65"/>
    </row>
    <row r="56" spans="1:25">
      <c r="A56" s="65"/>
      <c r="B56" s="65"/>
      <c r="C56" s="65"/>
      <c r="D56" s="65"/>
      <c r="E56" s="65"/>
      <c r="F56" s="65"/>
      <c r="G56" s="65"/>
      <c r="H56" s="65"/>
      <c r="I56" s="65"/>
      <c r="J56" s="65"/>
      <c r="K56" s="65"/>
      <c r="L56" s="65"/>
      <c r="M56" s="65"/>
      <c r="N56" s="65"/>
      <c r="O56" s="65"/>
      <c r="P56" s="65"/>
      <c r="Q56" s="65"/>
      <c r="R56" s="65"/>
      <c r="S56" s="65"/>
      <c r="T56" s="65"/>
      <c r="U56" s="65"/>
      <c r="V56" s="65"/>
      <c r="W56" s="65"/>
      <c r="X56" s="65"/>
      <c r="Y56" s="65"/>
    </row>
    <row r="57" spans="1:25">
      <c r="A57" s="65"/>
      <c r="B57" s="65"/>
      <c r="C57" s="65"/>
      <c r="D57" s="65"/>
      <c r="E57" s="65"/>
      <c r="F57" s="65"/>
      <c r="G57" s="65"/>
      <c r="H57" s="65"/>
      <c r="I57" s="65"/>
      <c r="J57" s="65"/>
      <c r="K57" s="65"/>
      <c r="L57" s="65"/>
      <c r="M57" s="65"/>
      <c r="N57" s="65"/>
      <c r="O57" s="65"/>
      <c r="P57" s="65"/>
      <c r="Q57" s="65"/>
      <c r="R57" s="65"/>
      <c r="S57" s="65"/>
      <c r="T57" s="65"/>
      <c r="U57" s="65"/>
      <c r="V57" s="65"/>
      <c r="W57" s="65"/>
      <c r="X57" s="65"/>
      <c r="Y57" s="65"/>
    </row>
    <row r="58" spans="1:25">
      <c r="A58" s="65"/>
      <c r="B58" s="65"/>
      <c r="C58" s="65"/>
      <c r="D58" s="65"/>
      <c r="E58" s="65"/>
      <c r="F58" s="65"/>
      <c r="G58" s="65"/>
      <c r="H58" s="65"/>
      <c r="I58" s="65"/>
      <c r="J58" s="65"/>
      <c r="K58" s="65"/>
      <c r="L58" s="65"/>
      <c r="M58" s="65"/>
      <c r="N58" s="65"/>
      <c r="O58" s="65"/>
      <c r="P58" s="65"/>
      <c r="Q58" s="65"/>
      <c r="R58" s="65"/>
      <c r="S58" s="65"/>
      <c r="T58" s="65"/>
      <c r="U58" s="65"/>
      <c r="V58" s="65"/>
      <c r="W58" s="65"/>
      <c r="X58" s="65"/>
      <c r="Y58" s="65"/>
    </row>
    <row r="59" spans="1:25">
      <c r="A59" s="65"/>
      <c r="B59" s="65"/>
      <c r="C59" s="65"/>
      <c r="D59" s="65"/>
      <c r="E59" s="65"/>
      <c r="F59" s="65"/>
      <c r="G59" s="65"/>
      <c r="H59" s="65"/>
      <c r="I59" s="65"/>
      <c r="J59" s="65"/>
      <c r="K59" s="65"/>
      <c r="L59" s="65"/>
      <c r="M59" s="65"/>
      <c r="N59" s="65"/>
      <c r="O59" s="65"/>
      <c r="P59" s="65"/>
      <c r="Q59" s="65"/>
      <c r="R59" s="65"/>
      <c r="S59" s="65"/>
      <c r="T59" s="65"/>
      <c r="U59" s="65"/>
      <c r="V59" s="65"/>
      <c r="W59" s="65"/>
      <c r="X59" s="65"/>
      <c r="Y59" s="65"/>
    </row>
    <row r="60" spans="1:25">
      <c r="A60" s="65"/>
      <c r="B60" s="65"/>
      <c r="C60" s="65"/>
      <c r="D60" s="65"/>
      <c r="E60" s="65"/>
      <c r="F60" s="65"/>
      <c r="G60" s="65"/>
      <c r="H60" s="65"/>
      <c r="I60" s="65"/>
      <c r="J60" s="65"/>
      <c r="K60" s="65"/>
      <c r="L60" s="65"/>
      <c r="M60" s="65"/>
      <c r="N60" s="65"/>
      <c r="O60" s="65"/>
      <c r="P60" s="65"/>
      <c r="Q60" s="65"/>
      <c r="R60" s="65"/>
      <c r="S60" s="65"/>
      <c r="T60" s="65"/>
      <c r="U60" s="65"/>
      <c r="V60" s="65"/>
      <c r="W60" s="65"/>
      <c r="X60" s="65"/>
      <c r="Y60" s="65"/>
    </row>
    <row r="61" spans="1:25">
      <c r="A61" s="65"/>
      <c r="B61" s="65"/>
      <c r="C61" s="65"/>
      <c r="D61" s="65"/>
      <c r="E61" s="65"/>
      <c r="F61" s="65"/>
      <c r="G61" s="65"/>
      <c r="H61" s="65"/>
      <c r="I61" s="65"/>
      <c r="J61" s="65"/>
      <c r="K61" s="65"/>
      <c r="L61" s="65"/>
      <c r="M61" s="65"/>
      <c r="N61" s="65"/>
      <c r="O61" s="65"/>
      <c r="P61" s="65"/>
      <c r="Q61" s="65"/>
      <c r="R61" s="65"/>
      <c r="S61" s="65"/>
      <c r="T61" s="65"/>
      <c r="U61" s="65"/>
      <c r="V61" s="65"/>
      <c r="W61" s="65"/>
      <c r="X61" s="65"/>
      <c r="Y61" s="65"/>
    </row>
    <row r="62" spans="1:25">
      <c r="A62" s="65"/>
      <c r="B62" s="65"/>
      <c r="C62" s="65"/>
      <c r="D62" s="65"/>
      <c r="E62" s="65"/>
      <c r="F62" s="65"/>
      <c r="G62" s="65"/>
      <c r="H62" s="65"/>
      <c r="I62" s="65"/>
      <c r="J62" s="65"/>
      <c r="K62" s="65"/>
      <c r="L62" s="65"/>
      <c r="M62" s="65"/>
      <c r="N62" s="65"/>
      <c r="O62" s="65"/>
      <c r="P62" s="65"/>
      <c r="Q62" s="65"/>
      <c r="R62" s="65"/>
      <c r="S62" s="65"/>
      <c r="T62" s="65"/>
      <c r="U62" s="65"/>
      <c r="V62" s="65"/>
      <c r="W62" s="65"/>
      <c r="X62" s="65"/>
      <c r="Y62" s="65"/>
    </row>
    <row r="63" spans="1:25">
      <c r="A63" s="65"/>
      <c r="B63" s="65"/>
      <c r="C63" s="65"/>
      <c r="D63" s="65"/>
      <c r="E63" s="65"/>
      <c r="F63" s="65"/>
      <c r="G63" s="65"/>
      <c r="H63" s="65"/>
      <c r="I63" s="65"/>
      <c r="J63" s="65"/>
      <c r="K63" s="65"/>
      <c r="L63" s="65"/>
      <c r="M63" s="65"/>
      <c r="N63" s="65"/>
      <c r="O63" s="65"/>
      <c r="P63" s="65"/>
      <c r="Q63" s="65"/>
      <c r="R63" s="65"/>
      <c r="S63" s="65"/>
      <c r="T63" s="65"/>
      <c r="U63" s="65"/>
      <c r="V63" s="65"/>
      <c r="W63" s="65"/>
      <c r="X63" s="65"/>
      <c r="Y63" s="65"/>
    </row>
    <row r="64" spans="1:25">
      <c r="A64" s="65"/>
      <c r="B64" s="65"/>
      <c r="C64" s="65"/>
      <c r="D64" s="65"/>
      <c r="E64" s="65"/>
      <c r="F64" s="65"/>
      <c r="G64" s="65"/>
      <c r="H64" s="65"/>
      <c r="I64" s="65"/>
      <c r="J64" s="65"/>
      <c r="K64" s="65"/>
      <c r="L64" s="65"/>
      <c r="M64" s="65"/>
      <c r="N64" s="65"/>
      <c r="O64" s="65"/>
      <c r="P64" s="65"/>
      <c r="Q64" s="65"/>
      <c r="R64" s="65"/>
      <c r="S64" s="65"/>
      <c r="T64" s="65"/>
      <c r="U64" s="65"/>
      <c r="V64" s="65"/>
      <c r="W64" s="65"/>
      <c r="X64" s="65"/>
      <c r="Y64" s="65"/>
    </row>
    <row r="65" spans="1:25">
      <c r="A65" s="65"/>
      <c r="B65" s="65"/>
      <c r="C65" s="65"/>
      <c r="D65" s="65"/>
      <c r="E65" s="65"/>
      <c r="F65" s="65"/>
      <c r="G65" s="65"/>
      <c r="H65" s="65"/>
      <c r="I65" s="65"/>
      <c r="J65" s="65"/>
      <c r="K65" s="65"/>
      <c r="L65" s="65"/>
      <c r="M65" s="65"/>
      <c r="N65" s="65"/>
      <c r="O65" s="65"/>
      <c r="P65" s="65"/>
      <c r="Q65" s="65"/>
      <c r="R65" s="65"/>
      <c r="S65" s="65"/>
      <c r="T65" s="65"/>
      <c r="U65" s="65"/>
      <c r="V65" s="65"/>
      <c r="W65" s="65"/>
      <c r="X65" s="65"/>
      <c r="Y65" s="65"/>
    </row>
    <row r="66" spans="1:25">
      <c r="A66" s="65"/>
      <c r="B66" s="65"/>
      <c r="C66" s="65"/>
      <c r="D66" s="65"/>
      <c r="E66" s="65"/>
      <c r="F66" s="65"/>
      <c r="G66" s="65"/>
      <c r="H66" s="65"/>
      <c r="I66" s="65"/>
      <c r="J66" s="65"/>
      <c r="K66" s="65"/>
      <c r="L66" s="65"/>
      <c r="M66" s="65"/>
      <c r="N66" s="65"/>
      <c r="O66" s="65"/>
      <c r="P66" s="65"/>
      <c r="Q66" s="65"/>
      <c r="R66" s="65"/>
      <c r="S66" s="65"/>
      <c r="T66" s="65"/>
      <c r="U66" s="65"/>
      <c r="V66" s="65"/>
      <c r="W66" s="65"/>
      <c r="X66" s="65"/>
      <c r="Y66" s="65"/>
    </row>
    <row r="67" spans="1:25">
      <c r="A67" s="65"/>
      <c r="B67" s="65"/>
      <c r="C67" s="65"/>
      <c r="D67" s="65"/>
      <c r="E67" s="65"/>
      <c r="F67" s="65"/>
      <c r="G67" s="65"/>
      <c r="H67" s="65"/>
      <c r="I67" s="65"/>
      <c r="J67" s="65"/>
      <c r="K67" s="65"/>
      <c r="L67" s="65"/>
      <c r="M67" s="65"/>
      <c r="N67" s="65"/>
      <c r="O67" s="65"/>
      <c r="P67" s="65"/>
      <c r="Q67" s="65"/>
      <c r="R67" s="65"/>
      <c r="S67" s="65"/>
      <c r="T67" s="65"/>
      <c r="U67" s="65"/>
      <c r="V67" s="65"/>
      <c r="W67" s="65"/>
      <c r="X67" s="65"/>
      <c r="Y67" s="65"/>
    </row>
    <row r="68" spans="1:25">
      <c r="A68" s="65"/>
      <c r="B68" s="65"/>
      <c r="C68" s="65"/>
      <c r="D68" s="65"/>
      <c r="E68" s="65"/>
      <c r="F68" s="65"/>
      <c r="G68" s="65"/>
      <c r="H68" s="65"/>
      <c r="I68" s="65"/>
      <c r="J68" s="65"/>
      <c r="K68" s="65"/>
      <c r="L68" s="65"/>
      <c r="M68" s="65"/>
      <c r="N68" s="65"/>
      <c r="O68" s="65"/>
      <c r="P68" s="65"/>
      <c r="Q68" s="65"/>
      <c r="R68" s="65"/>
      <c r="S68" s="65"/>
      <c r="T68" s="65"/>
      <c r="U68" s="65"/>
      <c r="V68" s="65"/>
      <c r="W68" s="65"/>
      <c r="X68" s="65"/>
      <c r="Y68" s="65"/>
    </row>
    <row r="69" spans="1:25">
      <c r="A69" s="65"/>
      <c r="B69" s="65"/>
      <c r="C69" s="65"/>
      <c r="D69" s="65"/>
      <c r="E69" s="65"/>
      <c r="F69" s="65"/>
      <c r="G69" s="65"/>
      <c r="H69" s="65"/>
      <c r="I69" s="65"/>
      <c r="J69" s="65"/>
      <c r="K69" s="65"/>
      <c r="L69" s="65"/>
      <c r="M69" s="65"/>
      <c r="N69" s="65"/>
      <c r="O69" s="65"/>
      <c r="P69" s="65"/>
      <c r="Q69" s="65"/>
      <c r="R69" s="65"/>
      <c r="S69" s="65"/>
      <c r="T69" s="65"/>
      <c r="U69" s="65"/>
      <c r="V69" s="65"/>
      <c r="W69" s="65"/>
      <c r="X69" s="65"/>
      <c r="Y69" s="65"/>
    </row>
    <row r="70" spans="1:25">
      <c r="A70" s="65"/>
      <c r="B70" s="65"/>
      <c r="C70" s="65"/>
      <c r="D70" s="65"/>
      <c r="E70" s="65"/>
      <c r="F70" s="65"/>
      <c r="G70" s="65"/>
      <c r="H70" s="65"/>
      <c r="I70" s="65"/>
      <c r="J70" s="65"/>
      <c r="K70" s="65"/>
      <c r="L70" s="65"/>
      <c r="M70" s="65"/>
      <c r="N70" s="65"/>
      <c r="O70" s="65"/>
      <c r="P70" s="65"/>
      <c r="Q70" s="65"/>
      <c r="R70" s="65"/>
      <c r="S70" s="65"/>
      <c r="T70" s="65"/>
      <c r="U70" s="65"/>
      <c r="V70" s="65"/>
      <c r="W70" s="65"/>
      <c r="X70" s="65"/>
      <c r="Y70" s="65"/>
    </row>
    <row r="71" spans="1:25">
      <c r="A71" s="65"/>
      <c r="B71" s="65"/>
      <c r="C71" s="65"/>
      <c r="D71" s="65"/>
      <c r="E71" s="65"/>
      <c r="F71" s="65"/>
      <c r="G71" s="65"/>
      <c r="H71" s="65"/>
      <c r="I71" s="65"/>
      <c r="J71" s="65"/>
      <c r="K71" s="65"/>
      <c r="L71" s="65"/>
      <c r="M71" s="65"/>
      <c r="N71" s="65"/>
      <c r="O71" s="65"/>
      <c r="P71" s="65"/>
      <c r="Q71" s="65"/>
      <c r="R71" s="65"/>
      <c r="S71" s="65"/>
      <c r="T71" s="65"/>
      <c r="U71" s="65"/>
      <c r="V71" s="65"/>
      <c r="W71" s="65"/>
      <c r="X71" s="65"/>
      <c r="Y71" s="65"/>
    </row>
    <row r="72" spans="1:25">
      <c r="A72" s="65"/>
      <c r="B72" s="65"/>
      <c r="C72" s="65"/>
      <c r="D72" s="65"/>
      <c r="E72" s="65"/>
      <c r="F72" s="65"/>
      <c r="G72" s="65"/>
      <c r="H72" s="65"/>
      <c r="I72" s="65"/>
      <c r="J72" s="65"/>
      <c r="K72" s="65"/>
      <c r="L72" s="65"/>
      <c r="M72" s="65"/>
      <c r="N72" s="65"/>
      <c r="O72" s="65"/>
      <c r="P72" s="65"/>
      <c r="Q72" s="65"/>
      <c r="R72" s="65"/>
      <c r="S72" s="65"/>
      <c r="T72" s="65"/>
      <c r="U72" s="65"/>
      <c r="V72" s="65"/>
      <c r="W72" s="65"/>
      <c r="X72" s="65"/>
      <c r="Y72" s="65"/>
    </row>
    <row r="73" spans="1:25">
      <c r="A73" s="65"/>
      <c r="B73" s="65"/>
      <c r="C73" s="65"/>
      <c r="D73" s="65"/>
      <c r="E73" s="65"/>
      <c r="F73" s="65"/>
      <c r="G73" s="65"/>
      <c r="H73" s="65"/>
      <c r="I73" s="65"/>
      <c r="J73" s="65"/>
      <c r="K73" s="65"/>
      <c r="L73" s="65"/>
      <c r="M73" s="65"/>
      <c r="N73" s="65"/>
      <c r="O73" s="65"/>
      <c r="P73" s="65"/>
      <c r="Q73" s="65"/>
      <c r="R73" s="65"/>
      <c r="S73" s="65"/>
      <c r="T73" s="65"/>
      <c r="U73" s="65"/>
      <c r="V73" s="65"/>
      <c r="W73" s="65"/>
      <c r="X73" s="65"/>
      <c r="Y73" s="65"/>
    </row>
    <row r="74" spans="1:25">
      <c r="A74" s="65"/>
      <c r="B74" s="65"/>
      <c r="C74" s="65"/>
      <c r="D74" s="65"/>
      <c r="E74" s="65"/>
      <c r="F74" s="65"/>
      <c r="G74" s="65"/>
      <c r="H74" s="65"/>
      <c r="I74" s="65"/>
      <c r="J74" s="65"/>
      <c r="K74" s="65"/>
      <c r="L74" s="65"/>
      <c r="M74" s="65"/>
      <c r="N74" s="65"/>
      <c r="O74" s="65"/>
      <c r="P74" s="65"/>
      <c r="Q74" s="65"/>
      <c r="R74" s="65"/>
      <c r="S74" s="65"/>
      <c r="T74" s="65"/>
      <c r="U74" s="65"/>
      <c r="V74" s="65"/>
      <c r="W74" s="65"/>
      <c r="X74" s="65"/>
      <c r="Y74" s="65"/>
    </row>
    <row r="75" spans="1:25">
      <c r="A75" s="65"/>
      <c r="B75" s="65"/>
      <c r="C75" s="65"/>
      <c r="D75" s="65"/>
      <c r="E75" s="65"/>
      <c r="F75" s="65"/>
      <c r="G75" s="65"/>
      <c r="H75" s="65"/>
      <c r="I75" s="65"/>
      <c r="J75" s="65"/>
      <c r="K75" s="65"/>
      <c r="L75" s="65"/>
      <c r="M75" s="65"/>
      <c r="N75" s="65"/>
      <c r="O75" s="65"/>
      <c r="P75" s="65"/>
      <c r="Q75" s="65"/>
      <c r="R75" s="65"/>
      <c r="S75" s="65"/>
      <c r="T75" s="65"/>
      <c r="U75" s="65"/>
      <c r="V75" s="65"/>
      <c r="W75" s="65"/>
      <c r="X75" s="65"/>
      <c r="Y75" s="65"/>
    </row>
    <row r="76" spans="1:25">
      <c r="A76" s="65"/>
      <c r="B76" s="65"/>
      <c r="C76" s="65"/>
      <c r="D76" s="65"/>
      <c r="E76" s="65"/>
      <c r="F76" s="65"/>
      <c r="G76" s="65"/>
      <c r="H76" s="65"/>
      <c r="I76" s="65"/>
      <c r="J76" s="65"/>
      <c r="K76" s="65"/>
      <c r="L76" s="65"/>
      <c r="M76" s="65"/>
      <c r="N76" s="65"/>
      <c r="O76" s="65"/>
      <c r="P76" s="65"/>
      <c r="Q76" s="65"/>
      <c r="R76" s="65"/>
      <c r="S76" s="65"/>
      <c r="T76" s="65"/>
      <c r="U76" s="65"/>
      <c r="V76" s="65"/>
      <c r="W76" s="65"/>
      <c r="X76" s="65"/>
      <c r="Y76" s="65"/>
    </row>
    <row r="77" spans="1:25">
      <c r="A77" s="65"/>
      <c r="B77" s="65"/>
      <c r="C77" s="65"/>
      <c r="D77" s="65"/>
      <c r="E77" s="65"/>
      <c r="F77" s="65"/>
      <c r="G77" s="65"/>
      <c r="H77" s="65"/>
      <c r="I77" s="65"/>
      <c r="J77" s="65"/>
      <c r="K77" s="65"/>
      <c r="L77" s="65"/>
      <c r="M77" s="65"/>
      <c r="N77" s="65"/>
      <c r="O77" s="65"/>
      <c r="P77" s="65"/>
      <c r="Q77" s="65"/>
      <c r="R77" s="65"/>
      <c r="S77" s="65"/>
      <c r="T77" s="65"/>
      <c r="U77" s="65"/>
      <c r="V77" s="65"/>
      <c r="W77" s="65"/>
      <c r="X77" s="65"/>
      <c r="Y77" s="65"/>
    </row>
    <row r="78" spans="1:25">
      <c r="A78" s="65"/>
      <c r="B78" s="65"/>
      <c r="C78" s="65"/>
      <c r="D78" s="65"/>
      <c r="E78" s="65"/>
      <c r="F78" s="65"/>
      <c r="G78" s="65"/>
      <c r="H78" s="65"/>
      <c r="I78" s="65"/>
      <c r="J78" s="65"/>
      <c r="K78" s="65"/>
      <c r="L78" s="65"/>
      <c r="M78" s="65"/>
      <c r="N78" s="65"/>
      <c r="O78" s="65"/>
      <c r="P78" s="65"/>
      <c r="Q78" s="65"/>
      <c r="R78" s="65"/>
      <c r="S78" s="65"/>
      <c r="T78" s="65"/>
      <c r="U78" s="65"/>
      <c r="V78" s="65"/>
      <c r="W78" s="65"/>
      <c r="X78" s="65"/>
      <c r="Y78" s="65"/>
    </row>
    <row r="79" spans="1:25">
      <c r="A79" s="65"/>
      <c r="B79" s="65"/>
      <c r="C79" s="65"/>
      <c r="D79" s="65"/>
      <c r="E79" s="65"/>
      <c r="F79" s="65"/>
      <c r="G79" s="65"/>
      <c r="H79" s="65"/>
      <c r="I79" s="65"/>
      <c r="J79" s="65"/>
      <c r="K79" s="65"/>
      <c r="L79" s="65"/>
      <c r="M79" s="65"/>
      <c r="N79" s="65"/>
      <c r="O79" s="65"/>
      <c r="P79" s="65"/>
      <c r="Q79" s="65"/>
      <c r="R79" s="65"/>
      <c r="S79" s="65"/>
      <c r="T79" s="65"/>
      <c r="U79" s="65"/>
      <c r="V79" s="65"/>
      <c r="W79" s="65"/>
      <c r="X79" s="65"/>
      <c r="Y79" s="65"/>
    </row>
    <row r="80" spans="1:25">
      <c r="A80" s="65"/>
      <c r="B80" s="65"/>
      <c r="C80" s="65"/>
      <c r="D80" s="65"/>
      <c r="E80" s="65"/>
      <c r="F80" s="65"/>
      <c r="G80" s="65"/>
      <c r="H80" s="65"/>
      <c r="I80" s="65"/>
      <c r="J80" s="65"/>
      <c r="K80" s="65"/>
      <c r="L80" s="65"/>
      <c r="M80" s="65"/>
      <c r="N80" s="65"/>
      <c r="O80" s="65"/>
      <c r="P80" s="65"/>
      <c r="Q80" s="65"/>
      <c r="R80" s="65"/>
      <c r="S80" s="65"/>
      <c r="T80" s="65"/>
      <c r="U80" s="65"/>
      <c r="V80" s="65"/>
      <c r="W80" s="65"/>
      <c r="X80" s="65"/>
      <c r="Y80" s="65"/>
    </row>
    <row r="81" spans="1:25">
      <c r="A81" s="65"/>
      <c r="B81" s="65"/>
      <c r="C81" s="65"/>
      <c r="D81" s="65"/>
      <c r="E81" s="65"/>
      <c r="F81" s="65"/>
      <c r="G81" s="65"/>
      <c r="H81" s="65"/>
      <c r="I81" s="65"/>
      <c r="J81" s="65"/>
      <c r="K81" s="65"/>
      <c r="L81" s="65"/>
      <c r="M81" s="65"/>
      <c r="N81" s="65"/>
      <c r="O81" s="65"/>
      <c r="P81" s="65"/>
      <c r="Q81" s="65"/>
      <c r="R81" s="65"/>
      <c r="S81" s="65"/>
      <c r="T81" s="65"/>
      <c r="U81" s="65"/>
      <c r="V81" s="65"/>
      <c r="W81" s="65"/>
      <c r="X81" s="65"/>
      <c r="Y81" s="65"/>
    </row>
    <row r="82" spans="1:25">
      <c r="A82" s="65"/>
      <c r="B82" s="65"/>
      <c r="C82" s="65"/>
      <c r="D82" s="65"/>
      <c r="E82" s="65"/>
      <c r="F82" s="65"/>
      <c r="G82" s="65"/>
      <c r="H82" s="65"/>
      <c r="I82" s="65"/>
      <c r="J82" s="65"/>
      <c r="K82" s="65"/>
      <c r="L82" s="65"/>
      <c r="M82" s="65"/>
      <c r="N82" s="65"/>
      <c r="O82" s="65"/>
      <c r="P82" s="65"/>
      <c r="Q82" s="65"/>
      <c r="R82" s="65"/>
      <c r="S82" s="65"/>
      <c r="T82" s="65"/>
      <c r="U82" s="65"/>
      <c r="V82" s="65"/>
      <c r="W82" s="65"/>
      <c r="X82" s="65"/>
      <c r="Y82" s="65"/>
    </row>
    <row r="83" spans="1:25">
      <c r="A83" s="65"/>
      <c r="B83" s="65"/>
      <c r="C83" s="65"/>
      <c r="D83" s="65"/>
      <c r="E83" s="65"/>
      <c r="F83" s="65"/>
      <c r="G83" s="65"/>
      <c r="H83" s="65"/>
      <c r="I83" s="65"/>
      <c r="J83" s="65"/>
      <c r="K83" s="65"/>
      <c r="L83" s="65"/>
      <c r="M83" s="65"/>
      <c r="N83" s="65"/>
      <c r="O83" s="65"/>
      <c r="P83" s="65"/>
      <c r="Q83" s="65"/>
      <c r="R83" s="65"/>
      <c r="S83" s="65"/>
      <c r="T83" s="65"/>
      <c r="U83" s="65"/>
      <c r="V83" s="65"/>
      <c r="W83" s="65"/>
      <c r="X83" s="65"/>
      <c r="Y83" s="65"/>
    </row>
    <row r="84" spans="1:25">
      <c r="A84" s="65"/>
      <c r="B84" s="65"/>
      <c r="C84" s="65"/>
      <c r="D84" s="65"/>
      <c r="E84" s="65"/>
      <c r="F84" s="65"/>
      <c r="G84" s="65"/>
      <c r="H84" s="65"/>
      <c r="I84" s="65"/>
      <c r="J84" s="65"/>
      <c r="K84" s="65"/>
      <c r="L84" s="65"/>
      <c r="M84" s="65"/>
      <c r="N84" s="65"/>
      <c r="O84" s="65"/>
      <c r="P84" s="65"/>
      <c r="Q84" s="65"/>
      <c r="R84" s="65"/>
      <c r="S84" s="65"/>
      <c r="T84" s="65"/>
      <c r="U84" s="65"/>
      <c r="V84" s="65"/>
      <c r="W84" s="65"/>
      <c r="X84" s="65"/>
      <c r="Y84" s="65"/>
    </row>
    <row r="85" spans="1:25">
      <c r="A85" s="65"/>
      <c r="B85" s="65"/>
      <c r="C85" s="65"/>
      <c r="D85" s="65"/>
      <c r="E85" s="65"/>
      <c r="F85" s="65"/>
      <c r="G85" s="65"/>
      <c r="H85" s="65"/>
      <c r="I85" s="65"/>
      <c r="J85" s="65"/>
      <c r="K85" s="65"/>
      <c r="L85" s="65"/>
      <c r="M85" s="65"/>
      <c r="N85" s="65"/>
      <c r="O85" s="65"/>
      <c r="P85" s="65"/>
      <c r="Q85" s="65"/>
      <c r="R85" s="65"/>
      <c r="S85" s="65"/>
      <c r="T85" s="65"/>
      <c r="U85" s="65"/>
      <c r="V85" s="65"/>
      <c r="W85" s="65"/>
      <c r="X85" s="65"/>
      <c r="Y85" s="65"/>
    </row>
    <row r="86" spans="1:25">
      <c r="A86" s="65"/>
      <c r="B86" s="65"/>
      <c r="C86" s="65"/>
      <c r="D86" s="65"/>
      <c r="E86" s="65"/>
      <c r="F86" s="65"/>
      <c r="G86" s="65"/>
      <c r="H86" s="65"/>
      <c r="I86" s="65"/>
      <c r="J86" s="65"/>
      <c r="K86" s="65"/>
      <c r="L86" s="65"/>
      <c r="M86" s="65"/>
      <c r="N86" s="65"/>
      <c r="O86" s="65"/>
      <c r="P86" s="65"/>
      <c r="Q86" s="65"/>
      <c r="R86" s="65"/>
      <c r="S86" s="65"/>
      <c r="T86" s="65"/>
      <c r="U86" s="65"/>
      <c r="V86" s="65"/>
      <c r="W86" s="65"/>
      <c r="X86" s="65"/>
      <c r="Y86" s="65"/>
    </row>
    <row r="87" spans="1:25">
      <c r="A87" s="65"/>
      <c r="B87" s="65"/>
      <c r="C87" s="65"/>
      <c r="D87" s="65"/>
      <c r="E87" s="65"/>
      <c r="F87" s="65"/>
      <c r="G87" s="65"/>
      <c r="H87" s="65"/>
      <c r="I87" s="65"/>
      <c r="J87" s="65"/>
      <c r="K87" s="65"/>
      <c r="L87" s="65"/>
      <c r="M87" s="65"/>
      <c r="N87" s="65"/>
      <c r="O87" s="65"/>
      <c r="P87" s="65"/>
      <c r="Q87" s="65"/>
      <c r="R87" s="65"/>
      <c r="S87" s="65"/>
      <c r="T87" s="65"/>
      <c r="U87" s="65"/>
      <c r="V87" s="65"/>
      <c r="W87" s="65"/>
      <c r="X87" s="65"/>
      <c r="Y87" s="65"/>
    </row>
    <row r="88" spans="1:25">
      <c r="A88" s="65"/>
      <c r="B88" s="65"/>
      <c r="C88" s="65"/>
      <c r="D88" s="65"/>
      <c r="E88" s="65"/>
      <c r="F88" s="65"/>
      <c r="G88" s="65"/>
      <c r="H88" s="65"/>
      <c r="I88" s="65"/>
      <c r="J88" s="65"/>
      <c r="K88" s="65"/>
      <c r="L88" s="65"/>
      <c r="M88" s="65"/>
      <c r="N88" s="65"/>
      <c r="O88" s="65"/>
      <c r="P88" s="65"/>
      <c r="Q88" s="65"/>
      <c r="R88" s="65"/>
      <c r="S88" s="65"/>
      <c r="T88" s="65"/>
      <c r="U88" s="65"/>
      <c r="V88" s="65"/>
      <c r="W88" s="65"/>
      <c r="X88" s="65"/>
      <c r="Y88" s="65"/>
    </row>
    <row r="89" spans="1:25">
      <c r="A89" s="65"/>
      <c r="B89" s="65"/>
      <c r="C89" s="65"/>
      <c r="D89" s="65"/>
      <c r="E89" s="65"/>
      <c r="F89" s="65"/>
      <c r="G89" s="65"/>
      <c r="H89" s="65"/>
      <c r="I89" s="65"/>
      <c r="J89" s="65"/>
      <c r="K89" s="65"/>
      <c r="L89" s="65"/>
      <c r="M89" s="65"/>
      <c r="N89" s="65"/>
      <c r="O89" s="65"/>
      <c r="P89" s="65"/>
      <c r="Q89" s="65"/>
      <c r="R89" s="65"/>
      <c r="S89" s="65"/>
      <c r="T89" s="65"/>
      <c r="U89" s="65"/>
      <c r="V89" s="65"/>
      <c r="W89" s="65"/>
      <c r="X89" s="65"/>
      <c r="Y89" s="65"/>
    </row>
    <row r="90" spans="1:25">
      <c r="A90" s="65"/>
      <c r="B90" s="65"/>
      <c r="C90" s="65"/>
      <c r="D90" s="65"/>
      <c r="E90" s="65"/>
      <c r="F90" s="65"/>
      <c r="G90" s="65"/>
      <c r="H90" s="65"/>
      <c r="I90" s="65"/>
      <c r="J90" s="65"/>
      <c r="K90" s="65"/>
      <c r="L90" s="65"/>
      <c r="M90" s="65"/>
      <c r="N90" s="65"/>
      <c r="O90" s="65"/>
      <c r="P90" s="65"/>
      <c r="Q90" s="65"/>
      <c r="R90" s="65"/>
      <c r="S90" s="65"/>
      <c r="T90" s="65"/>
      <c r="U90" s="65"/>
      <c r="V90" s="65"/>
      <c r="W90" s="65"/>
      <c r="X90" s="65"/>
      <c r="Y90" s="65"/>
    </row>
    <row r="91" spans="1:25">
      <c r="A91" s="65"/>
      <c r="B91" s="65"/>
      <c r="C91" s="65"/>
      <c r="D91" s="65"/>
      <c r="E91" s="65"/>
      <c r="F91" s="65"/>
      <c r="G91" s="65"/>
      <c r="H91" s="65"/>
      <c r="I91" s="65"/>
      <c r="J91" s="65"/>
      <c r="K91" s="65"/>
      <c r="L91" s="65"/>
      <c r="M91" s="65"/>
      <c r="N91" s="65"/>
      <c r="O91" s="65"/>
      <c r="P91" s="65"/>
      <c r="Q91" s="65"/>
      <c r="R91" s="65"/>
      <c r="S91" s="65"/>
      <c r="T91" s="65"/>
      <c r="U91" s="65"/>
      <c r="V91" s="65"/>
      <c r="W91" s="65"/>
      <c r="X91" s="65"/>
      <c r="Y91" s="65"/>
    </row>
    <row r="92" spans="1:25">
      <c r="A92" s="65"/>
      <c r="B92" s="65"/>
      <c r="C92" s="65"/>
      <c r="D92" s="65"/>
      <c r="E92" s="65"/>
      <c r="F92" s="65"/>
      <c r="G92" s="65"/>
      <c r="H92" s="65"/>
      <c r="I92" s="65"/>
      <c r="J92" s="65"/>
      <c r="K92" s="65"/>
      <c r="L92" s="65"/>
      <c r="M92" s="65"/>
      <c r="N92" s="65"/>
      <c r="O92" s="65"/>
      <c r="P92" s="65"/>
      <c r="Q92" s="65"/>
      <c r="R92" s="65"/>
      <c r="S92" s="65"/>
      <c r="T92" s="65"/>
      <c r="U92" s="65"/>
      <c r="V92" s="65"/>
      <c r="W92" s="65"/>
      <c r="X92" s="65"/>
      <c r="Y92" s="65"/>
    </row>
    <row r="93" spans="1:25">
      <c r="A93" s="65"/>
      <c r="B93" s="65"/>
      <c r="C93" s="65"/>
      <c r="D93" s="65"/>
      <c r="E93" s="65"/>
      <c r="F93" s="65"/>
      <c r="G93" s="65"/>
      <c r="H93" s="65"/>
      <c r="I93" s="65"/>
      <c r="J93" s="65"/>
      <c r="K93" s="65"/>
      <c r="L93" s="65"/>
      <c r="M93" s="65"/>
      <c r="N93" s="65"/>
      <c r="O93" s="65"/>
      <c r="P93" s="65"/>
      <c r="Q93" s="65"/>
      <c r="R93" s="65"/>
      <c r="S93" s="65"/>
      <c r="T93" s="65"/>
      <c r="U93" s="65"/>
      <c r="V93" s="65"/>
      <c r="W93" s="65"/>
      <c r="X93" s="65"/>
      <c r="Y93" s="65"/>
    </row>
    <row r="94" spans="1:25">
      <c r="A94" s="65"/>
      <c r="B94" s="65"/>
      <c r="C94" s="65"/>
      <c r="D94" s="65"/>
      <c r="E94" s="65"/>
      <c r="F94" s="65"/>
      <c r="G94" s="65"/>
      <c r="H94" s="65"/>
      <c r="I94" s="65"/>
      <c r="J94" s="65"/>
      <c r="K94" s="65"/>
      <c r="L94" s="65"/>
      <c r="M94" s="65"/>
      <c r="N94" s="65"/>
      <c r="O94" s="65"/>
      <c r="P94" s="65"/>
      <c r="Q94" s="65"/>
      <c r="R94" s="65"/>
      <c r="S94" s="65"/>
      <c r="T94" s="65"/>
      <c r="U94" s="65"/>
      <c r="V94" s="65"/>
      <c r="W94" s="65"/>
      <c r="X94" s="65"/>
      <c r="Y94" s="65"/>
    </row>
    <row r="95" spans="1:25">
      <c r="A95" s="65"/>
      <c r="B95" s="65"/>
      <c r="C95" s="65"/>
      <c r="D95" s="65"/>
      <c r="E95" s="65"/>
      <c r="F95" s="65"/>
      <c r="G95" s="65"/>
      <c r="H95" s="65"/>
      <c r="I95" s="65"/>
      <c r="J95" s="65"/>
      <c r="K95" s="65"/>
      <c r="L95" s="65"/>
      <c r="M95" s="65"/>
      <c r="N95" s="65"/>
      <c r="O95" s="65"/>
      <c r="P95" s="65"/>
      <c r="Q95" s="65"/>
      <c r="R95" s="65"/>
      <c r="S95" s="65"/>
      <c r="T95" s="65"/>
      <c r="U95" s="65"/>
      <c r="V95" s="65"/>
      <c r="W95" s="65"/>
      <c r="X95" s="65"/>
      <c r="Y95" s="65"/>
    </row>
    <row r="96" spans="1:25">
      <c r="A96" s="65"/>
      <c r="B96" s="65"/>
      <c r="C96" s="65"/>
      <c r="D96" s="65"/>
      <c r="E96" s="65"/>
      <c r="F96" s="65"/>
      <c r="G96" s="65"/>
      <c r="H96" s="65"/>
      <c r="I96" s="65"/>
      <c r="J96" s="65"/>
      <c r="K96" s="65"/>
      <c r="L96" s="65"/>
      <c r="M96" s="65"/>
      <c r="N96" s="65"/>
      <c r="O96" s="65"/>
      <c r="P96" s="65"/>
      <c r="Q96" s="65"/>
      <c r="R96" s="65"/>
      <c r="S96" s="65"/>
      <c r="T96" s="65"/>
      <c r="U96" s="65"/>
      <c r="V96" s="65"/>
      <c r="W96" s="65"/>
      <c r="X96" s="65"/>
      <c r="Y96" s="65"/>
    </row>
    <row r="97" spans="1:25">
      <c r="A97" s="65"/>
      <c r="B97" s="65"/>
      <c r="C97" s="65"/>
      <c r="D97" s="65"/>
      <c r="E97" s="65"/>
      <c r="F97" s="65"/>
      <c r="G97" s="65"/>
      <c r="H97" s="65"/>
      <c r="I97" s="65"/>
      <c r="J97" s="65"/>
      <c r="K97" s="65"/>
      <c r="L97" s="65"/>
      <c r="M97" s="65"/>
      <c r="N97" s="65"/>
      <c r="O97" s="65"/>
      <c r="P97" s="65"/>
      <c r="Q97" s="65"/>
      <c r="R97" s="65"/>
      <c r="S97" s="65"/>
      <c r="T97" s="65"/>
      <c r="U97" s="65"/>
      <c r="V97" s="65"/>
      <c r="W97" s="65"/>
      <c r="X97" s="65"/>
      <c r="Y97" s="65"/>
    </row>
    <row r="98" spans="1:25">
      <c r="A98" s="65"/>
      <c r="B98" s="65"/>
      <c r="C98" s="65"/>
      <c r="D98" s="65"/>
      <c r="E98" s="65"/>
      <c r="F98" s="65"/>
      <c r="G98" s="65"/>
      <c r="H98" s="65"/>
      <c r="I98" s="65"/>
      <c r="J98" s="65"/>
      <c r="K98" s="65"/>
      <c r="L98" s="65"/>
      <c r="M98" s="65"/>
      <c r="N98" s="65"/>
      <c r="O98" s="65"/>
      <c r="P98" s="65"/>
      <c r="Q98" s="65"/>
      <c r="R98" s="65"/>
      <c r="S98" s="65"/>
      <c r="T98" s="65"/>
      <c r="U98" s="65"/>
      <c r="V98" s="65"/>
      <c r="W98" s="65"/>
      <c r="X98" s="65"/>
      <c r="Y98" s="65"/>
    </row>
    <row r="99" spans="1:25">
      <c r="A99" s="65"/>
      <c r="B99" s="65"/>
      <c r="C99" s="65"/>
      <c r="D99" s="65"/>
      <c r="E99" s="65"/>
      <c r="F99" s="65"/>
      <c r="G99" s="65"/>
      <c r="H99" s="65"/>
      <c r="I99" s="65"/>
      <c r="J99" s="65"/>
      <c r="K99" s="65"/>
      <c r="L99" s="65"/>
      <c r="M99" s="65"/>
      <c r="N99" s="65"/>
      <c r="O99" s="65"/>
      <c r="P99" s="65"/>
      <c r="Q99" s="65"/>
      <c r="R99" s="65"/>
      <c r="S99" s="65"/>
      <c r="T99" s="65"/>
      <c r="U99" s="65"/>
      <c r="V99" s="65"/>
      <c r="W99" s="65"/>
      <c r="X99" s="65"/>
      <c r="Y99" s="65"/>
    </row>
    <row r="100" spans="1:25">
      <c r="A100" s="65"/>
      <c r="B100" s="65"/>
      <c r="C100" s="65"/>
      <c r="D100" s="65"/>
      <c r="E100" s="65"/>
      <c r="F100" s="65"/>
      <c r="G100" s="65"/>
      <c r="H100" s="65"/>
      <c r="I100" s="65"/>
      <c r="J100" s="65"/>
      <c r="K100" s="65"/>
      <c r="L100" s="65"/>
      <c r="M100" s="65"/>
      <c r="N100" s="65"/>
      <c r="O100" s="65"/>
      <c r="P100" s="65"/>
      <c r="Q100" s="65"/>
      <c r="R100" s="65"/>
      <c r="S100" s="65"/>
      <c r="T100" s="65"/>
      <c r="U100" s="65"/>
      <c r="V100" s="65"/>
      <c r="W100" s="65"/>
      <c r="X100" s="65"/>
      <c r="Y100" s="65"/>
    </row>
    <row r="101" spans="1:25">
      <c r="A101" s="65"/>
      <c r="B101" s="65"/>
      <c r="C101" s="65"/>
      <c r="D101" s="65"/>
      <c r="E101" s="65"/>
      <c r="F101" s="65"/>
      <c r="G101" s="65"/>
      <c r="H101" s="65"/>
      <c r="I101" s="65"/>
      <c r="J101" s="65"/>
      <c r="K101" s="65"/>
      <c r="L101" s="65"/>
      <c r="M101" s="65"/>
      <c r="N101" s="65"/>
      <c r="O101" s="65"/>
      <c r="P101" s="65"/>
      <c r="Q101" s="65"/>
      <c r="R101" s="65"/>
      <c r="S101" s="65"/>
      <c r="T101" s="65"/>
      <c r="U101" s="65"/>
      <c r="V101" s="65"/>
      <c r="W101" s="65"/>
      <c r="X101" s="65"/>
      <c r="Y101" s="65"/>
    </row>
    <row r="102" spans="1:25">
      <c r="A102" s="65"/>
      <c r="B102" s="65"/>
      <c r="C102" s="65"/>
      <c r="D102" s="65"/>
      <c r="E102" s="65"/>
      <c r="F102" s="65"/>
      <c r="G102" s="65"/>
      <c r="H102" s="65"/>
      <c r="I102" s="65"/>
      <c r="J102" s="65"/>
      <c r="K102" s="65"/>
      <c r="L102" s="65"/>
      <c r="M102" s="65"/>
      <c r="N102" s="65"/>
      <c r="O102" s="65"/>
      <c r="P102" s="65"/>
      <c r="Q102" s="65"/>
      <c r="R102" s="65"/>
      <c r="S102" s="65"/>
      <c r="T102" s="65"/>
      <c r="U102" s="65"/>
      <c r="V102" s="65"/>
      <c r="W102" s="65"/>
      <c r="X102" s="65"/>
      <c r="Y102" s="65"/>
    </row>
    <row r="103" spans="1:25">
      <c r="A103" s="65"/>
      <c r="B103" s="65"/>
      <c r="C103" s="65"/>
      <c r="D103" s="65"/>
      <c r="E103" s="65"/>
      <c r="F103" s="65"/>
      <c r="G103" s="65"/>
      <c r="H103" s="65"/>
      <c r="I103" s="65"/>
      <c r="J103" s="65"/>
      <c r="K103" s="65"/>
      <c r="L103" s="65"/>
      <c r="M103" s="65"/>
      <c r="N103" s="65"/>
      <c r="O103" s="65"/>
      <c r="P103" s="65"/>
      <c r="Q103" s="65"/>
      <c r="R103" s="65"/>
      <c r="S103" s="65"/>
      <c r="T103" s="65"/>
      <c r="U103" s="65"/>
      <c r="V103" s="65"/>
      <c r="W103" s="65"/>
      <c r="X103" s="65"/>
      <c r="Y103" s="65"/>
    </row>
    <row r="104" spans="1:25">
      <c r="A104" s="65"/>
      <c r="B104" s="65"/>
      <c r="C104" s="65"/>
      <c r="D104" s="65"/>
      <c r="E104" s="65"/>
      <c r="F104" s="65"/>
      <c r="G104" s="65"/>
      <c r="H104" s="65"/>
      <c r="I104" s="65"/>
      <c r="J104" s="65"/>
      <c r="K104" s="65"/>
      <c r="L104" s="65"/>
      <c r="M104" s="65"/>
      <c r="N104" s="65"/>
      <c r="O104" s="65"/>
      <c r="P104" s="65"/>
      <c r="Q104" s="65"/>
      <c r="R104" s="65"/>
      <c r="S104" s="65"/>
      <c r="T104" s="65"/>
      <c r="U104" s="65"/>
      <c r="V104" s="65"/>
      <c r="W104" s="65"/>
      <c r="X104" s="65"/>
      <c r="Y104" s="65"/>
    </row>
    <row r="105" spans="1:25">
      <c r="A105" s="65"/>
      <c r="B105" s="65"/>
      <c r="C105" s="65"/>
      <c r="D105" s="65"/>
      <c r="E105" s="65"/>
      <c r="F105" s="65"/>
      <c r="G105" s="65"/>
      <c r="H105" s="65"/>
      <c r="I105" s="65"/>
      <c r="J105" s="65"/>
      <c r="K105" s="65"/>
      <c r="L105" s="65"/>
      <c r="M105" s="65"/>
      <c r="N105" s="65"/>
      <c r="O105" s="65"/>
      <c r="P105" s="65"/>
      <c r="Q105" s="65"/>
      <c r="R105" s="65"/>
      <c r="S105" s="65"/>
      <c r="T105" s="65"/>
      <c r="U105" s="65"/>
      <c r="V105" s="65"/>
      <c r="W105" s="65"/>
      <c r="X105" s="65"/>
      <c r="Y105" s="65"/>
    </row>
    <row r="106" spans="1:25">
      <c r="A106" s="65"/>
      <c r="B106" s="65"/>
      <c r="C106" s="65"/>
      <c r="D106" s="65"/>
      <c r="E106" s="65"/>
      <c r="F106" s="65"/>
      <c r="G106" s="65"/>
      <c r="H106" s="65"/>
      <c r="I106" s="65"/>
      <c r="J106" s="65"/>
      <c r="K106" s="65"/>
      <c r="L106" s="65"/>
      <c r="M106" s="65"/>
      <c r="N106" s="65"/>
      <c r="O106" s="65"/>
      <c r="P106" s="65"/>
      <c r="Q106" s="65"/>
      <c r="R106" s="65"/>
      <c r="S106" s="65"/>
      <c r="T106" s="65"/>
      <c r="U106" s="65"/>
      <c r="V106" s="65"/>
      <c r="W106" s="65"/>
      <c r="X106" s="65"/>
      <c r="Y106" s="65"/>
    </row>
    <row r="107" spans="1:25">
      <c r="A107" s="65"/>
      <c r="B107" s="65"/>
      <c r="C107" s="65"/>
      <c r="D107" s="65"/>
      <c r="E107" s="65"/>
      <c r="F107" s="65"/>
      <c r="G107" s="65"/>
      <c r="H107" s="65"/>
      <c r="I107" s="65"/>
      <c r="J107" s="65"/>
      <c r="K107" s="65"/>
      <c r="L107" s="65"/>
      <c r="M107" s="65"/>
      <c r="N107" s="65"/>
      <c r="O107" s="65"/>
      <c r="P107" s="65"/>
      <c r="Q107" s="65"/>
      <c r="R107" s="65"/>
      <c r="S107" s="65"/>
      <c r="T107" s="65"/>
      <c r="U107" s="65"/>
      <c r="V107" s="65"/>
      <c r="W107" s="65"/>
      <c r="X107" s="65"/>
      <c r="Y107" s="65"/>
    </row>
    <row r="108" spans="1:25">
      <c r="A108" s="65"/>
      <c r="B108" s="65"/>
      <c r="C108" s="65"/>
      <c r="D108" s="65"/>
      <c r="E108" s="65"/>
      <c r="F108" s="65"/>
      <c r="G108" s="65"/>
      <c r="H108" s="65"/>
      <c r="I108" s="65"/>
      <c r="J108" s="65"/>
      <c r="K108" s="65"/>
      <c r="L108" s="65"/>
      <c r="M108" s="65"/>
      <c r="N108" s="65"/>
      <c r="O108" s="65"/>
      <c r="P108" s="65"/>
      <c r="Q108" s="65"/>
      <c r="R108" s="65"/>
      <c r="S108" s="65"/>
      <c r="T108" s="65"/>
      <c r="U108" s="65"/>
      <c r="V108" s="65"/>
      <c r="W108" s="65"/>
      <c r="X108" s="65"/>
      <c r="Y108" s="65"/>
    </row>
    <row r="109" spans="1:25">
      <c r="A109" s="65"/>
      <c r="B109" s="65"/>
      <c r="C109" s="65"/>
      <c r="D109" s="65"/>
      <c r="E109" s="65"/>
      <c r="F109" s="65"/>
      <c r="G109" s="65"/>
      <c r="H109" s="65"/>
      <c r="I109" s="65"/>
      <c r="J109" s="65"/>
      <c r="K109" s="65"/>
      <c r="L109" s="65"/>
      <c r="M109" s="65"/>
      <c r="N109" s="65"/>
      <c r="O109" s="65"/>
      <c r="P109" s="65"/>
      <c r="Q109" s="65"/>
      <c r="R109" s="65"/>
      <c r="S109" s="65"/>
      <c r="T109" s="65"/>
      <c r="U109" s="65"/>
      <c r="V109" s="65"/>
      <c r="W109" s="65"/>
      <c r="X109" s="65"/>
      <c r="Y109" s="65"/>
    </row>
    <row r="110" spans="1:25">
      <c r="A110" s="65"/>
      <c r="B110" s="65"/>
      <c r="C110" s="65"/>
      <c r="D110" s="65"/>
      <c r="E110" s="65"/>
      <c r="F110" s="65"/>
      <c r="G110" s="65"/>
      <c r="H110" s="65"/>
      <c r="I110" s="65"/>
      <c r="J110" s="65"/>
      <c r="K110" s="65"/>
      <c r="L110" s="65"/>
      <c r="M110" s="65"/>
      <c r="N110" s="65"/>
      <c r="O110" s="65"/>
      <c r="P110" s="65"/>
      <c r="Q110" s="65"/>
      <c r="R110" s="65"/>
      <c r="S110" s="65"/>
      <c r="T110" s="65"/>
      <c r="U110" s="65"/>
      <c r="V110" s="65"/>
      <c r="W110" s="65"/>
      <c r="X110" s="65"/>
      <c r="Y110" s="65"/>
    </row>
    <row r="111" spans="1:25">
      <c r="A111" s="65"/>
      <c r="B111" s="65"/>
      <c r="C111" s="65"/>
      <c r="D111" s="65"/>
      <c r="E111" s="65"/>
      <c r="F111" s="65"/>
      <c r="G111" s="65"/>
      <c r="H111" s="65"/>
      <c r="I111" s="65"/>
      <c r="J111" s="65"/>
      <c r="K111" s="65"/>
      <c r="L111" s="65"/>
      <c r="M111" s="65"/>
      <c r="N111" s="65"/>
      <c r="O111" s="65"/>
      <c r="P111" s="65"/>
      <c r="Q111" s="65"/>
      <c r="R111" s="65"/>
      <c r="S111" s="65"/>
      <c r="T111" s="65"/>
      <c r="U111" s="65"/>
      <c r="V111" s="65"/>
      <c r="W111" s="65"/>
      <c r="X111" s="65"/>
      <c r="Y111" s="65"/>
    </row>
    <row r="112" spans="1:25">
      <c r="A112" s="65"/>
      <c r="B112" s="65"/>
      <c r="C112" s="65"/>
      <c r="D112" s="65"/>
      <c r="E112" s="65"/>
      <c r="F112" s="65"/>
      <c r="G112" s="65"/>
      <c r="H112" s="65"/>
      <c r="I112" s="65"/>
      <c r="J112" s="65"/>
      <c r="K112" s="65"/>
      <c r="L112" s="65"/>
      <c r="M112" s="65"/>
      <c r="N112" s="65"/>
      <c r="O112" s="65"/>
      <c r="P112" s="65"/>
      <c r="Q112" s="65"/>
      <c r="R112" s="65"/>
      <c r="S112" s="65"/>
      <c r="T112" s="65"/>
      <c r="U112" s="65"/>
      <c r="V112" s="65"/>
      <c r="W112" s="65"/>
      <c r="X112" s="65"/>
      <c r="Y112" s="65"/>
    </row>
    <row r="113" spans="1:25">
      <c r="A113" s="65"/>
      <c r="B113" s="65"/>
      <c r="C113" s="65"/>
      <c r="D113" s="65"/>
      <c r="E113" s="65"/>
      <c r="F113" s="65"/>
      <c r="G113" s="65"/>
      <c r="H113" s="65"/>
      <c r="I113" s="65"/>
      <c r="J113" s="65"/>
      <c r="K113" s="65"/>
      <c r="L113" s="65"/>
      <c r="M113" s="65"/>
      <c r="N113" s="65"/>
      <c r="O113" s="65"/>
      <c r="P113" s="65"/>
      <c r="Q113" s="65"/>
      <c r="R113" s="65"/>
      <c r="S113" s="65"/>
      <c r="T113" s="65"/>
      <c r="U113" s="65"/>
      <c r="V113" s="65"/>
      <c r="W113" s="65"/>
      <c r="X113" s="65"/>
      <c r="Y113" s="65"/>
    </row>
    <row r="114" spans="1:25">
      <c r="A114" s="65"/>
      <c r="B114" s="65"/>
      <c r="C114" s="65"/>
      <c r="D114" s="65"/>
      <c r="E114" s="65"/>
      <c r="F114" s="65"/>
      <c r="G114" s="65"/>
      <c r="H114" s="65"/>
      <c r="I114" s="65"/>
      <c r="J114" s="65"/>
      <c r="K114" s="65"/>
      <c r="L114" s="65"/>
      <c r="M114" s="65"/>
      <c r="N114" s="65"/>
      <c r="O114" s="65"/>
      <c r="P114" s="65"/>
      <c r="Q114" s="65"/>
      <c r="R114" s="65"/>
      <c r="S114" s="65"/>
      <c r="T114" s="65"/>
      <c r="U114" s="65"/>
      <c r="V114" s="65"/>
      <c r="W114" s="65"/>
      <c r="X114" s="65"/>
      <c r="Y114" s="65"/>
    </row>
    <row r="115" spans="1:25">
      <c r="A115" s="65"/>
      <c r="B115" s="65"/>
      <c r="C115" s="65"/>
      <c r="D115" s="65"/>
      <c r="E115" s="65"/>
      <c r="F115" s="65"/>
      <c r="G115" s="65"/>
      <c r="H115" s="65"/>
      <c r="I115" s="65"/>
      <c r="J115" s="65"/>
      <c r="K115" s="65"/>
      <c r="L115" s="65"/>
      <c r="M115" s="65"/>
      <c r="N115" s="65"/>
      <c r="O115" s="65"/>
      <c r="P115" s="65"/>
      <c r="Q115" s="65"/>
      <c r="R115" s="65"/>
      <c r="S115" s="65"/>
      <c r="T115" s="65"/>
      <c r="U115" s="65"/>
      <c r="V115" s="65"/>
      <c r="W115" s="65"/>
      <c r="X115" s="65"/>
      <c r="Y115" s="65"/>
    </row>
    <row r="116" spans="1:25">
      <c r="A116" s="65"/>
      <c r="B116" s="65"/>
      <c r="C116" s="65"/>
      <c r="D116" s="65"/>
      <c r="E116" s="65"/>
      <c r="F116" s="65"/>
      <c r="G116" s="65"/>
      <c r="H116" s="65"/>
      <c r="I116" s="65"/>
      <c r="J116" s="65"/>
      <c r="K116" s="65"/>
      <c r="L116" s="65"/>
      <c r="M116" s="65"/>
      <c r="N116" s="65"/>
      <c r="O116" s="65"/>
      <c r="P116" s="65"/>
      <c r="Q116" s="65"/>
      <c r="R116" s="65"/>
      <c r="S116" s="65"/>
      <c r="T116" s="65"/>
      <c r="U116" s="65"/>
      <c r="V116" s="65"/>
      <c r="W116" s="65"/>
      <c r="X116" s="65"/>
      <c r="Y116" s="65"/>
    </row>
    <row r="117" spans="1:25">
      <c r="A117" s="65"/>
      <c r="B117" s="65"/>
      <c r="C117" s="65"/>
      <c r="D117" s="65"/>
      <c r="E117" s="65"/>
      <c r="F117" s="65"/>
      <c r="G117" s="65"/>
      <c r="H117" s="65"/>
      <c r="I117" s="65"/>
      <c r="J117" s="65"/>
      <c r="K117" s="65"/>
      <c r="L117" s="65"/>
      <c r="M117" s="65"/>
      <c r="N117" s="65"/>
      <c r="O117" s="65"/>
      <c r="P117" s="65"/>
      <c r="Q117" s="65"/>
      <c r="R117" s="65"/>
      <c r="S117" s="65"/>
      <c r="T117" s="65"/>
      <c r="U117" s="65"/>
      <c r="V117" s="65"/>
      <c r="W117" s="65"/>
      <c r="X117" s="65"/>
      <c r="Y117" s="65"/>
    </row>
    <row r="118" spans="1:25">
      <c r="A118" s="65"/>
      <c r="B118" s="65"/>
      <c r="C118" s="65"/>
      <c r="D118" s="65"/>
      <c r="E118" s="65"/>
      <c r="F118" s="65"/>
      <c r="G118" s="65"/>
      <c r="H118" s="65"/>
      <c r="I118" s="65"/>
      <c r="J118" s="65"/>
      <c r="K118" s="65"/>
      <c r="L118" s="65"/>
      <c r="M118" s="65"/>
      <c r="N118" s="65"/>
      <c r="O118" s="65"/>
      <c r="P118" s="65"/>
      <c r="Q118" s="65"/>
      <c r="R118" s="65"/>
      <c r="S118" s="65"/>
      <c r="T118" s="65"/>
      <c r="U118" s="65"/>
      <c r="V118" s="65"/>
      <c r="W118" s="65"/>
      <c r="X118" s="65"/>
      <c r="Y118" s="65"/>
    </row>
    <row r="119" spans="1:25">
      <c r="A119" s="65"/>
      <c r="B119" s="65"/>
      <c r="C119" s="65"/>
      <c r="D119" s="65"/>
      <c r="E119" s="65"/>
      <c r="F119" s="65"/>
      <c r="G119" s="65"/>
      <c r="H119" s="65"/>
      <c r="I119" s="65"/>
      <c r="J119" s="65"/>
      <c r="K119" s="65"/>
      <c r="L119" s="65"/>
      <c r="M119" s="65"/>
      <c r="N119" s="65"/>
      <c r="O119" s="65"/>
      <c r="P119" s="65"/>
      <c r="Q119" s="65"/>
      <c r="R119" s="65"/>
      <c r="S119" s="65"/>
      <c r="T119" s="65"/>
      <c r="U119" s="65"/>
      <c r="V119" s="65"/>
      <c r="W119" s="65"/>
      <c r="X119" s="65"/>
      <c r="Y119" s="65"/>
    </row>
    <row r="120" spans="1:25">
      <c r="A120" s="65"/>
      <c r="B120" s="65"/>
      <c r="C120" s="65"/>
      <c r="D120" s="65"/>
      <c r="E120" s="65"/>
      <c r="F120" s="65"/>
      <c r="G120" s="65"/>
      <c r="H120" s="65"/>
      <c r="I120" s="65"/>
      <c r="J120" s="65"/>
      <c r="K120" s="65"/>
      <c r="L120" s="65"/>
      <c r="M120" s="65"/>
      <c r="N120" s="65"/>
      <c r="O120" s="65"/>
      <c r="P120" s="65"/>
      <c r="Q120" s="65"/>
      <c r="R120" s="65"/>
      <c r="S120" s="65"/>
      <c r="T120" s="65"/>
      <c r="U120" s="65"/>
      <c r="V120" s="65"/>
      <c r="W120" s="65"/>
      <c r="X120" s="65"/>
      <c r="Y120" s="65"/>
    </row>
    <row r="121" spans="1:25">
      <c r="A121" s="65"/>
      <c r="B121" s="65"/>
      <c r="C121" s="65"/>
      <c r="D121" s="65"/>
      <c r="E121" s="65"/>
      <c r="F121" s="65"/>
      <c r="G121" s="65"/>
      <c r="H121" s="65"/>
      <c r="I121" s="65"/>
      <c r="J121" s="65"/>
      <c r="K121" s="65"/>
      <c r="L121" s="65"/>
      <c r="M121" s="65"/>
      <c r="N121" s="65"/>
      <c r="O121" s="65"/>
      <c r="P121" s="65"/>
      <c r="Q121" s="65"/>
      <c r="R121" s="65"/>
      <c r="S121" s="65"/>
      <c r="T121" s="65"/>
      <c r="U121" s="65"/>
      <c r="V121" s="65"/>
      <c r="W121" s="65"/>
      <c r="X121" s="65"/>
      <c r="Y121" s="65"/>
    </row>
    <row r="122" spans="1:25">
      <c r="A122" s="65"/>
      <c r="B122" s="65"/>
      <c r="C122" s="65"/>
      <c r="D122" s="65"/>
      <c r="E122" s="65"/>
      <c r="F122" s="65"/>
      <c r="G122" s="65"/>
      <c r="H122" s="65"/>
      <c r="I122" s="65"/>
      <c r="J122" s="65"/>
      <c r="K122" s="65"/>
      <c r="L122" s="65"/>
      <c r="M122" s="65"/>
      <c r="N122" s="65"/>
      <c r="O122" s="65"/>
      <c r="P122" s="65"/>
      <c r="Q122" s="65"/>
      <c r="R122" s="65"/>
      <c r="S122" s="65"/>
      <c r="T122" s="65"/>
      <c r="U122" s="65"/>
      <c r="V122" s="65"/>
      <c r="W122" s="65"/>
      <c r="X122" s="65"/>
      <c r="Y122" s="65"/>
    </row>
    <row r="123" spans="1:25">
      <c r="A123" s="65"/>
      <c r="B123" s="65"/>
      <c r="C123" s="65"/>
      <c r="D123" s="65"/>
      <c r="E123" s="65"/>
      <c r="F123" s="65"/>
      <c r="G123" s="65"/>
      <c r="H123" s="65"/>
      <c r="I123" s="65"/>
      <c r="J123" s="65"/>
      <c r="K123" s="65"/>
      <c r="L123" s="65"/>
      <c r="M123" s="65"/>
      <c r="N123" s="65"/>
      <c r="O123" s="65"/>
      <c r="P123" s="65"/>
      <c r="Q123" s="65"/>
      <c r="R123" s="65"/>
      <c r="S123" s="65"/>
      <c r="T123" s="65"/>
      <c r="U123" s="65"/>
      <c r="V123" s="65"/>
      <c r="W123" s="65"/>
      <c r="X123" s="65"/>
      <c r="Y123" s="65"/>
    </row>
    <row r="124" spans="1:25">
      <c r="A124" s="65"/>
      <c r="B124" s="65"/>
      <c r="C124" s="65"/>
      <c r="D124" s="65"/>
      <c r="E124" s="65"/>
      <c r="F124" s="65"/>
      <c r="G124" s="65"/>
      <c r="H124" s="65"/>
      <c r="I124" s="65"/>
      <c r="J124" s="65"/>
      <c r="K124" s="65"/>
      <c r="L124" s="65"/>
      <c r="M124" s="65"/>
      <c r="N124" s="65"/>
      <c r="O124" s="65"/>
      <c r="P124" s="65"/>
      <c r="Q124" s="65"/>
      <c r="R124" s="65"/>
      <c r="S124" s="65"/>
      <c r="T124" s="65"/>
      <c r="U124" s="65"/>
      <c r="V124" s="65"/>
      <c r="W124" s="65"/>
      <c r="X124" s="65"/>
      <c r="Y124" s="65"/>
    </row>
    <row r="125" spans="1:25">
      <c r="A125" s="65"/>
      <c r="B125" s="65"/>
      <c r="C125" s="65"/>
      <c r="D125" s="65"/>
      <c r="E125" s="65"/>
      <c r="F125" s="65"/>
      <c r="G125" s="65"/>
      <c r="H125" s="65"/>
      <c r="I125" s="65"/>
      <c r="J125" s="65"/>
      <c r="K125" s="65"/>
      <c r="L125" s="65"/>
      <c r="M125" s="65"/>
      <c r="N125" s="65"/>
      <c r="O125" s="65"/>
      <c r="P125" s="65"/>
      <c r="Q125" s="65"/>
      <c r="R125" s="65"/>
      <c r="S125" s="65"/>
      <c r="T125" s="65"/>
      <c r="U125" s="65"/>
      <c r="V125" s="65"/>
      <c r="W125" s="65"/>
      <c r="X125" s="65"/>
      <c r="Y125" s="65"/>
    </row>
    <row r="126" spans="1:25">
      <c r="A126" s="65"/>
      <c r="B126" s="65"/>
      <c r="C126" s="65"/>
      <c r="D126" s="65"/>
      <c r="E126" s="65"/>
      <c r="F126" s="65"/>
      <c r="G126" s="65"/>
      <c r="H126" s="65"/>
      <c r="I126" s="65"/>
      <c r="J126" s="65"/>
      <c r="K126" s="65"/>
      <c r="L126" s="65"/>
      <c r="M126" s="65"/>
      <c r="N126" s="65"/>
      <c r="O126" s="65"/>
      <c r="P126" s="65"/>
      <c r="Q126" s="65"/>
      <c r="R126" s="65"/>
      <c r="S126" s="65"/>
      <c r="T126" s="65"/>
      <c r="U126" s="65"/>
      <c r="V126" s="65"/>
      <c r="W126" s="65"/>
      <c r="X126" s="65"/>
      <c r="Y126" s="65"/>
    </row>
    <row r="127" spans="1:25">
      <c r="A127" s="65"/>
      <c r="B127" s="65"/>
      <c r="C127" s="65"/>
      <c r="D127" s="65"/>
      <c r="E127" s="65"/>
      <c r="F127" s="65"/>
      <c r="G127" s="65"/>
      <c r="H127" s="65"/>
      <c r="I127" s="65"/>
      <c r="J127" s="65"/>
      <c r="K127" s="65"/>
      <c r="L127" s="65"/>
      <c r="M127" s="65"/>
      <c r="N127" s="65"/>
      <c r="O127" s="65"/>
      <c r="P127" s="65"/>
      <c r="Q127" s="65"/>
      <c r="R127" s="65"/>
      <c r="S127" s="65"/>
      <c r="T127" s="65"/>
      <c r="U127" s="65"/>
      <c r="V127" s="65"/>
      <c r="W127" s="65"/>
      <c r="X127" s="65"/>
      <c r="Y127" s="65"/>
    </row>
    <row r="128" spans="1:25">
      <c r="A128" s="65"/>
      <c r="B128" s="65"/>
      <c r="C128" s="65"/>
      <c r="D128" s="65"/>
      <c r="E128" s="65"/>
      <c r="F128" s="65"/>
      <c r="G128" s="65"/>
      <c r="H128" s="65"/>
      <c r="I128" s="65"/>
      <c r="J128" s="65"/>
      <c r="K128" s="65"/>
      <c r="L128" s="65"/>
      <c r="M128" s="65"/>
      <c r="N128" s="65"/>
      <c r="O128" s="65"/>
      <c r="P128" s="65"/>
      <c r="Q128" s="65"/>
      <c r="R128" s="65"/>
      <c r="S128" s="65"/>
      <c r="T128" s="65"/>
      <c r="U128" s="65"/>
      <c r="V128" s="65"/>
      <c r="W128" s="65"/>
      <c r="X128" s="65"/>
      <c r="Y128" s="65"/>
    </row>
    <row r="129" spans="1:25">
      <c r="A129" s="65"/>
      <c r="B129" s="65"/>
      <c r="C129" s="65"/>
      <c r="D129" s="65"/>
      <c r="E129" s="65"/>
      <c r="F129" s="65"/>
      <c r="G129" s="65"/>
      <c r="H129" s="65"/>
      <c r="I129" s="65"/>
      <c r="J129" s="65"/>
      <c r="K129" s="65"/>
      <c r="L129" s="65"/>
      <c r="M129" s="65"/>
      <c r="N129" s="65"/>
      <c r="O129" s="65"/>
      <c r="P129" s="65"/>
      <c r="Q129" s="65"/>
      <c r="R129" s="65"/>
      <c r="S129" s="65"/>
      <c r="T129" s="65"/>
      <c r="U129" s="65"/>
      <c r="V129" s="65"/>
      <c r="W129" s="65"/>
      <c r="X129" s="65"/>
      <c r="Y129" s="65"/>
    </row>
    <row r="130" spans="1:25">
      <c r="A130" s="65"/>
      <c r="B130" s="65"/>
      <c r="C130" s="65"/>
      <c r="D130" s="65"/>
      <c r="E130" s="65"/>
      <c r="F130" s="65"/>
      <c r="G130" s="65"/>
      <c r="H130" s="65"/>
      <c r="I130" s="65"/>
      <c r="J130" s="65"/>
      <c r="K130" s="65"/>
      <c r="L130" s="65"/>
      <c r="M130" s="65"/>
      <c r="N130" s="65"/>
      <c r="O130" s="65"/>
      <c r="P130" s="65"/>
      <c r="Q130" s="65"/>
      <c r="R130" s="65"/>
      <c r="S130" s="65"/>
      <c r="T130" s="65"/>
      <c r="U130" s="65"/>
      <c r="V130" s="65"/>
      <c r="W130" s="65"/>
      <c r="X130" s="65"/>
      <c r="Y130" s="65"/>
    </row>
    <row r="131" spans="1:25">
      <c r="A131" s="65"/>
      <c r="B131" s="65"/>
      <c r="C131" s="65"/>
      <c r="D131" s="65"/>
      <c r="E131" s="65"/>
      <c r="F131" s="65"/>
      <c r="G131" s="65"/>
      <c r="H131" s="65"/>
      <c r="I131" s="65"/>
      <c r="J131" s="65"/>
      <c r="K131" s="65"/>
      <c r="L131" s="65"/>
      <c r="M131" s="65"/>
      <c r="N131" s="65"/>
      <c r="O131" s="65"/>
      <c r="P131" s="65"/>
      <c r="Q131" s="65"/>
      <c r="R131" s="65"/>
      <c r="S131" s="65"/>
      <c r="T131" s="65"/>
      <c r="U131" s="65"/>
      <c r="V131" s="65"/>
      <c r="W131" s="65"/>
      <c r="X131" s="65"/>
      <c r="Y131" s="65"/>
    </row>
    <row r="132" spans="1:25">
      <c r="A132" s="65"/>
      <c r="B132" s="65"/>
      <c r="C132" s="65"/>
      <c r="D132" s="65"/>
      <c r="E132" s="65"/>
      <c r="F132" s="65"/>
      <c r="G132" s="65"/>
      <c r="H132" s="65"/>
      <c r="I132" s="65"/>
      <c r="J132" s="65"/>
      <c r="K132" s="65"/>
      <c r="L132" s="65"/>
      <c r="M132" s="65"/>
      <c r="N132" s="65"/>
      <c r="O132" s="65"/>
      <c r="P132" s="65"/>
      <c r="Q132" s="65"/>
      <c r="R132" s="65"/>
      <c r="S132" s="65"/>
      <c r="T132" s="65"/>
      <c r="U132" s="65"/>
      <c r="V132" s="65"/>
      <c r="W132" s="65"/>
      <c r="X132" s="65"/>
      <c r="Y132" s="65"/>
    </row>
    <row r="133" spans="1:25">
      <c r="A133" s="65"/>
      <c r="B133" s="65"/>
      <c r="C133" s="65"/>
      <c r="D133" s="65"/>
      <c r="E133" s="65"/>
      <c r="F133" s="65"/>
      <c r="G133" s="65"/>
      <c r="H133" s="65"/>
      <c r="I133" s="65"/>
      <c r="J133" s="65"/>
      <c r="K133" s="65"/>
      <c r="L133" s="65"/>
      <c r="M133" s="65"/>
      <c r="N133" s="65"/>
      <c r="O133" s="65"/>
      <c r="P133" s="65"/>
      <c r="Q133" s="65"/>
      <c r="R133" s="65"/>
      <c r="S133" s="65"/>
      <c r="T133" s="65"/>
      <c r="U133" s="65"/>
      <c r="V133" s="65"/>
      <c r="W133" s="65"/>
      <c r="X133" s="65"/>
      <c r="Y133" s="65"/>
    </row>
    <row r="134" spans="1:25">
      <c r="A134" s="65"/>
      <c r="B134" s="65"/>
      <c r="C134" s="65"/>
      <c r="D134" s="65"/>
      <c r="E134" s="65"/>
      <c r="F134" s="65"/>
      <c r="G134" s="65"/>
      <c r="H134" s="65"/>
      <c r="I134" s="65"/>
      <c r="J134" s="65"/>
      <c r="K134" s="65"/>
      <c r="L134" s="65"/>
      <c r="M134" s="65"/>
      <c r="N134" s="65"/>
      <c r="O134" s="65"/>
      <c r="P134" s="65"/>
      <c r="Q134" s="65"/>
      <c r="R134" s="65"/>
      <c r="S134" s="65"/>
      <c r="T134" s="65"/>
      <c r="U134" s="65"/>
      <c r="V134" s="65"/>
      <c r="W134" s="65"/>
      <c r="X134" s="65"/>
      <c r="Y134" s="65"/>
    </row>
    <row r="135" spans="1:25">
      <c r="A135" s="65"/>
      <c r="B135" s="65"/>
      <c r="C135" s="65"/>
      <c r="D135" s="65"/>
      <c r="E135" s="65"/>
      <c r="F135" s="65"/>
      <c r="G135" s="65"/>
      <c r="H135" s="65"/>
      <c r="I135" s="65"/>
      <c r="J135" s="65"/>
      <c r="K135" s="65"/>
      <c r="L135" s="65"/>
      <c r="M135" s="65"/>
      <c r="N135" s="65"/>
      <c r="O135" s="65"/>
      <c r="P135" s="65"/>
      <c r="Q135" s="65"/>
      <c r="R135" s="65"/>
      <c r="S135" s="65"/>
      <c r="T135" s="65"/>
      <c r="U135" s="65"/>
      <c r="V135" s="65"/>
      <c r="W135" s="65"/>
      <c r="X135" s="65"/>
      <c r="Y135" s="65"/>
    </row>
    <row r="136" spans="1:25">
      <c r="A136" s="65"/>
      <c r="B136" s="65"/>
      <c r="C136" s="65"/>
      <c r="D136" s="65"/>
      <c r="E136" s="65"/>
      <c r="F136" s="65"/>
      <c r="G136" s="65"/>
      <c r="H136" s="65"/>
      <c r="I136" s="65"/>
      <c r="J136" s="65"/>
      <c r="K136" s="65"/>
      <c r="L136" s="65"/>
      <c r="M136" s="65"/>
      <c r="N136" s="65"/>
      <c r="O136" s="65"/>
      <c r="P136" s="65"/>
      <c r="Q136" s="65"/>
      <c r="R136" s="65"/>
      <c r="S136" s="65"/>
      <c r="T136" s="65"/>
      <c r="U136" s="65"/>
      <c r="V136" s="65"/>
      <c r="W136" s="65"/>
      <c r="X136" s="65"/>
      <c r="Y136" s="65"/>
    </row>
    <row r="137" spans="1:25">
      <c r="A137" s="65"/>
      <c r="B137" s="65"/>
      <c r="C137" s="65"/>
      <c r="D137" s="65"/>
      <c r="E137" s="65"/>
      <c r="F137" s="65"/>
      <c r="G137" s="65"/>
      <c r="H137" s="65"/>
      <c r="I137" s="65"/>
      <c r="J137" s="65"/>
      <c r="K137" s="65"/>
      <c r="L137" s="65"/>
      <c r="M137" s="65"/>
      <c r="N137" s="65"/>
      <c r="O137" s="65"/>
      <c r="P137" s="65"/>
      <c r="Q137" s="65"/>
      <c r="R137" s="65"/>
      <c r="S137" s="65"/>
      <c r="T137" s="65"/>
      <c r="U137" s="65"/>
      <c r="V137" s="65"/>
      <c r="W137" s="65"/>
      <c r="X137" s="65"/>
      <c r="Y137" s="65"/>
    </row>
    <row r="138" spans="1:25">
      <c r="A138" s="65"/>
      <c r="B138" s="65"/>
      <c r="C138" s="65"/>
      <c r="D138" s="65"/>
      <c r="E138" s="65"/>
      <c r="F138" s="65"/>
      <c r="G138" s="65"/>
      <c r="H138" s="65"/>
      <c r="I138" s="65"/>
      <c r="J138" s="65"/>
      <c r="K138" s="65"/>
      <c r="L138" s="65"/>
      <c r="M138" s="65"/>
      <c r="N138" s="65"/>
      <c r="O138" s="65"/>
      <c r="P138" s="65"/>
      <c r="Q138" s="65"/>
      <c r="R138" s="65"/>
      <c r="S138" s="65"/>
      <c r="T138" s="65"/>
      <c r="U138" s="65"/>
      <c r="V138" s="65"/>
      <c r="W138" s="65"/>
      <c r="X138" s="65"/>
      <c r="Y138" s="65"/>
    </row>
    <row r="139" spans="1:25">
      <c r="A139" s="65"/>
      <c r="B139" s="65"/>
      <c r="C139" s="65"/>
      <c r="D139" s="65"/>
      <c r="E139" s="65"/>
      <c r="F139" s="65"/>
      <c r="G139" s="65"/>
      <c r="H139" s="65"/>
      <c r="I139" s="65"/>
      <c r="J139" s="65"/>
      <c r="K139" s="65"/>
      <c r="L139" s="65"/>
      <c r="M139" s="65"/>
      <c r="N139" s="65"/>
      <c r="O139" s="65"/>
      <c r="P139" s="65"/>
      <c r="Q139" s="65"/>
      <c r="R139" s="65"/>
      <c r="S139" s="65"/>
      <c r="T139" s="65"/>
      <c r="U139" s="65"/>
      <c r="V139" s="65"/>
      <c r="W139" s="65"/>
      <c r="X139" s="65"/>
      <c r="Y139" s="65"/>
    </row>
    <row r="140" spans="1:25">
      <c r="A140" s="65"/>
      <c r="B140" s="65"/>
      <c r="C140" s="65"/>
      <c r="D140" s="65"/>
      <c r="E140" s="65"/>
      <c r="F140" s="65"/>
      <c r="G140" s="65"/>
      <c r="H140" s="65"/>
      <c r="I140" s="65"/>
      <c r="J140" s="65"/>
      <c r="K140" s="65"/>
      <c r="L140" s="65"/>
      <c r="M140" s="65"/>
      <c r="N140" s="65"/>
      <c r="O140" s="65"/>
      <c r="P140" s="65"/>
      <c r="Q140" s="65"/>
      <c r="R140" s="65"/>
      <c r="S140" s="65"/>
      <c r="T140" s="65"/>
      <c r="U140" s="65"/>
      <c r="V140" s="65"/>
      <c r="W140" s="65"/>
      <c r="X140" s="65"/>
      <c r="Y140" s="65"/>
    </row>
    <row r="141" spans="1:25">
      <c r="A141" s="65"/>
      <c r="B141" s="65"/>
      <c r="C141" s="65"/>
      <c r="D141" s="65"/>
      <c r="E141" s="65"/>
      <c r="F141" s="65"/>
      <c r="G141" s="65"/>
      <c r="H141" s="65"/>
      <c r="I141" s="65"/>
      <c r="J141" s="65"/>
      <c r="K141" s="65"/>
      <c r="L141" s="65"/>
      <c r="M141" s="65"/>
      <c r="N141" s="65"/>
      <c r="O141" s="65"/>
      <c r="P141" s="65"/>
      <c r="Q141" s="65"/>
      <c r="R141" s="65"/>
      <c r="S141" s="65"/>
      <c r="T141" s="65"/>
      <c r="U141" s="65"/>
      <c r="V141" s="65"/>
      <c r="W141" s="65"/>
      <c r="X141" s="65"/>
      <c r="Y141" s="65"/>
    </row>
    <row r="142" spans="1:25">
      <c r="A142" s="65"/>
      <c r="B142" s="65"/>
      <c r="C142" s="65"/>
      <c r="D142" s="65"/>
      <c r="E142" s="65"/>
      <c r="F142" s="65"/>
      <c r="G142" s="65"/>
      <c r="H142" s="65"/>
      <c r="I142" s="65"/>
      <c r="J142" s="65"/>
      <c r="K142" s="65"/>
      <c r="L142" s="65"/>
      <c r="M142" s="65"/>
      <c r="N142" s="65"/>
      <c r="O142" s="65"/>
      <c r="P142" s="65"/>
      <c r="Q142" s="65"/>
      <c r="R142" s="65"/>
      <c r="S142" s="65"/>
      <c r="T142" s="65"/>
      <c r="U142" s="65"/>
      <c r="V142" s="65"/>
      <c r="W142" s="65"/>
      <c r="X142" s="65"/>
      <c r="Y142" s="65"/>
    </row>
    <row r="143" spans="1:25">
      <c r="A143" s="65"/>
      <c r="B143" s="65"/>
      <c r="C143" s="65"/>
      <c r="D143" s="65"/>
      <c r="E143" s="65"/>
      <c r="F143" s="65"/>
      <c r="G143" s="65"/>
      <c r="H143" s="65"/>
      <c r="I143" s="65"/>
      <c r="J143" s="65"/>
      <c r="K143" s="65"/>
      <c r="L143" s="65"/>
      <c r="M143" s="65"/>
      <c r="N143" s="65"/>
      <c r="O143" s="65"/>
      <c r="P143" s="65"/>
      <c r="Q143" s="65"/>
      <c r="R143" s="65"/>
      <c r="S143" s="65"/>
      <c r="T143" s="65"/>
      <c r="U143" s="65"/>
      <c r="V143" s="65"/>
      <c r="W143" s="65"/>
      <c r="X143" s="65"/>
      <c r="Y143" s="65"/>
    </row>
    <row r="144" spans="1:25">
      <c r="A144" s="65"/>
      <c r="B144" s="65"/>
      <c r="C144" s="65"/>
      <c r="D144" s="65"/>
      <c r="E144" s="65"/>
      <c r="F144" s="65"/>
      <c r="G144" s="65"/>
      <c r="H144" s="65"/>
      <c r="I144" s="65"/>
      <c r="J144" s="65"/>
      <c r="K144" s="65"/>
      <c r="L144" s="65"/>
      <c r="M144" s="65"/>
      <c r="N144" s="65"/>
      <c r="O144" s="65"/>
      <c r="P144" s="65"/>
      <c r="Q144" s="65"/>
      <c r="R144" s="65"/>
      <c r="S144" s="65"/>
      <c r="T144" s="65"/>
      <c r="U144" s="65"/>
      <c r="V144" s="65"/>
      <c r="W144" s="65"/>
      <c r="X144" s="65"/>
      <c r="Y144" s="65"/>
    </row>
    <row r="145" spans="1:25">
      <c r="A145" s="65"/>
      <c r="B145" s="65"/>
      <c r="C145" s="65"/>
      <c r="D145" s="65"/>
      <c r="E145" s="65"/>
      <c r="F145" s="65"/>
      <c r="G145" s="65"/>
      <c r="H145" s="65"/>
      <c r="I145" s="65"/>
      <c r="J145" s="65"/>
      <c r="K145" s="65"/>
      <c r="L145" s="65"/>
      <c r="M145" s="65"/>
      <c r="N145" s="65"/>
      <c r="O145" s="65"/>
      <c r="P145" s="65"/>
      <c r="Q145" s="65"/>
      <c r="R145" s="65"/>
      <c r="S145" s="65"/>
      <c r="T145" s="65"/>
      <c r="U145" s="65"/>
      <c r="V145" s="65"/>
      <c r="W145" s="65"/>
      <c r="X145" s="65"/>
      <c r="Y145" s="65"/>
    </row>
    <row r="146" spans="1:25">
      <c r="A146" s="65"/>
      <c r="B146" s="65"/>
      <c r="C146" s="65"/>
      <c r="D146" s="65"/>
      <c r="E146" s="65"/>
      <c r="F146" s="65"/>
      <c r="G146" s="65"/>
      <c r="H146" s="65"/>
      <c r="I146" s="65"/>
      <c r="J146" s="65"/>
      <c r="K146" s="65"/>
      <c r="L146" s="65"/>
      <c r="M146" s="65"/>
      <c r="N146" s="65"/>
      <c r="O146" s="65"/>
      <c r="P146" s="65"/>
      <c r="Q146" s="65"/>
      <c r="R146" s="65"/>
      <c r="S146" s="65"/>
      <c r="T146" s="65"/>
      <c r="U146" s="65"/>
      <c r="V146" s="65"/>
      <c r="W146" s="65"/>
      <c r="X146" s="65"/>
      <c r="Y146" s="65"/>
    </row>
    <row r="147" spans="1:25">
      <c r="A147" s="65"/>
      <c r="B147" s="65"/>
      <c r="C147" s="65"/>
      <c r="D147" s="65"/>
      <c r="E147" s="65"/>
      <c r="F147" s="65"/>
      <c r="G147" s="65"/>
      <c r="H147" s="65"/>
      <c r="I147" s="65"/>
      <c r="J147" s="65"/>
      <c r="K147" s="65"/>
      <c r="L147" s="65"/>
      <c r="M147" s="65"/>
      <c r="N147" s="65"/>
      <c r="O147" s="65"/>
      <c r="P147" s="65"/>
      <c r="Q147" s="65"/>
      <c r="R147" s="65"/>
      <c r="S147" s="65"/>
      <c r="T147" s="65"/>
      <c r="U147" s="65"/>
      <c r="V147" s="65"/>
      <c r="W147" s="65"/>
      <c r="X147" s="65"/>
      <c r="Y147" s="65"/>
    </row>
    <row r="148" spans="1:25">
      <c r="A148" s="65"/>
      <c r="B148" s="65"/>
      <c r="C148" s="65"/>
      <c r="D148" s="65"/>
      <c r="E148" s="65"/>
      <c r="F148" s="65"/>
      <c r="G148" s="65"/>
      <c r="H148" s="65"/>
      <c r="I148" s="65"/>
      <c r="J148" s="65"/>
      <c r="K148" s="65"/>
      <c r="L148" s="65"/>
      <c r="M148" s="65"/>
      <c r="N148" s="65"/>
      <c r="O148" s="65"/>
      <c r="P148" s="65"/>
      <c r="Q148" s="65"/>
      <c r="R148" s="65"/>
      <c r="S148" s="65"/>
      <c r="T148" s="65"/>
      <c r="U148" s="65"/>
      <c r="V148" s="65"/>
      <c r="W148" s="65"/>
      <c r="X148" s="65"/>
      <c r="Y148" s="65"/>
    </row>
  </sheetData>
  <mergeCells count="1">
    <mergeCell ref="A1:G1"/>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6D06C3-3B6F-44FF-998A-FD60A5E87BAC}">
  <dimension ref="A1:HZ51"/>
  <sheetViews>
    <sheetView zoomScale="85" zoomScaleNormal="85" workbookViewId="0">
      <pane xSplit="8" ySplit="3" topLeftCell="I4" activePane="bottomRight" state="frozen"/>
      <selection pane="bottomRight" activeCell="C51" sqref="C51"/>
      <selection pane="bottomLeft" activeCell="N33" sqref="N33"/>
      <selection pane="topRight" activeCell="N33" sqref="N33"/>
    </sheetView>
  </sheetViews>
  <sheetFormatPr defaultColWidth="9.125" defaultRowHeight="14.45"/>
  <cols>
    <col min="1" max="1" width="9.125" style="3"/>
    <col min="2" max="2" width="64.75" style="3" customWidth="1"/>
    <col min="3" max="3" width="36.375" style="3" customWidth="1"/>
    <col min="4" max="4" width="60.625" style="3" customWidth="1"/>
    <col min="5" max="5" width="18.125" style="3" customWidth="1"/>
    <col min="6" max="6" width="9.75" style="1" customWidth="1"/>
    <col min="7" max="8" width="7.125" style="1" customWidth="1"/>
    <col min="9" max="9" width="14.625" style="2" customWidth="1"/>
    <col min="10" max="10" width="3.125" style="3" bestFit="1" customWidth="1"/>
    <col min="11" max="39" width="3.375" style="3" customWidth="1"/>
    <col min="40" max="48" width="3.625" style="3" bestFit="1" customWidth="1"/>
    <col min="49" max="70" width="4.75" style="3" bestFit="1" customWidth="1"/>
    <col min="71" max="79" width="3.625" style="3" bestFit="1" customWidth="1"/>
    <col min="80" max="100" width="4.75" style="3" bestFit="1" customWidth="1"/>
    <col min="101" max="109" width="3.625" style="3" bestFit="1" customWidth="1"/>
    <col min="110" max="131" width="4.75" style="3" customWidth="1"/>
    <col min="132" max="140" width="3.625" style="3" bestFit="1" customWidth="1"/>
    <col min="141" max="162" width="4.75" style="3" customWidth="1"/>
    <col min="163" max="171" width="3.625" style="3" bestFit="1" customWidth="1"/>
    <col min="172" max="192" width="4.75" style="3" bestFit="1" customWidth="1"/>
    <col min="193" max="201" width="3.625" style="3" bestFit="1" customWidth="1"/>
    <col min="202" max="223" width="4.75" style="3" bestFit="1" customWidth="1"/>
    <col min="224" max="232" width="3.625" style="3" bestFit="1" customWidth="1"/>
    <col min="233" max="234" width="4.75" style="3" bestFit="1" customWidth="1"/>
    <col min="235" max="16384" width="9.125" style="3"/>
  </cols>
  <sheetData>
    <row r="1" spans="1:234" ht="33" customHeight="1">
      <c r="B1" s="134" t="s">
        <v>144</v>
      </c>
      <c r="C1" s="134"/>
      <c r="D1" s="134"/>
      <c r="E1" s="134"/>
      <c r="J1" s="135" t="s">
        <v>145</v>
      </c>
      <c r="K1" s="135"/>
      <c r="L1" s="135"/>
      <c r="M1" s="135"/>
      <c r="N1" s="135"/>
      <c r="O1" s="135"/>
      <c r="P1" s="135"/>
      <c r="Q1" s="135"/>
      <c r="R1" s="135"/>
      <c r="S1" s="135"/>
      <c r="T1" s="135"/>
      <c r="U1" s="135"/>
      <c r="V1" s="135"/>
      <c r="W1" s="135"/>
      <c r="X1" s="135"/>
      <c r="Y1" s="135"/>
      <c r="Z1" s="135"/>
      <c r="AA1" s="135"/>
      <c r="AB1" s="135"/>
      <c r="AC1" s="135"/>
      <c r="AD1" s="135"/>
      <c r="AE1" s="135"/>
      <c r="AF1" s="135"/>
      <c r="AG1" s="135"/>
      <c r="AH1" s="135"/>
      <c r="AI1" s="135"/>
      <c r="AJ1" s="135"/>
      <c r="AK1" s="135"/>
      <c r="AL1" s="135"/>
      <c r="AM1" s="135"/>
      <c r="AN1" s="135"/>
      <c r="AO1" s="135"/>
      <c r="AP1" s="135"/>
      <c r="AQ1" s="135"/>
      <c r="AR1" s="135"/>
      <c r="AS1" s="135"/>
      <c r="AT1" s="135"/>
      <c r="AU1" s="135"/>
      <c r="AV1" s="135"/>
      <c r="AW1" s="135"/>
      <c r="AX1" s="135"/>
      <c r="AY1" s="135"/>
      <c r="AZ1" s="135"/>
      <c r="BA1" s="135"/>
      <c r="BB1" s="135"/>
      <c r="BC1" s="135"/>
      <c r="BD1" s="135"/>
      <c r="BE1" s="135"/>
      <c r="BF1" s="135"/>
      <c r="BG1" s="135"/>
      <c r="BH1" s="135"/>
      <c r="BI1" s="135"/>
      <c r="BJ1" s="135"/>
      <c r="BK1" s="135"/>
      <c r="BL1" s="135"/>
      <c r="BM1" s="135"/>
      <c r="BN1" s="135"/>
      <c r="BO1" s="135"/>
      <c r="BP1" s="135"/>
      <c r="BQ1" s="135"/>
      <c r="BR1" s="135"/>
      <c r="BS1" s="135"/>
      <c r="BT1" s="135"/>
      <c r="BU1" s="135"/>
      <c r="BV1" s="135"/>
      <c r="BW1" s="135"/>
      <c r="BX1" s="135"/>
      <c r="BY1" s="135"/>
      <c r="BZ1" s="135"/>
      <c r="CA1" s="135"/>
      <c r="CB1" s="135"/>
      <c r="CC1" s="135"/>
      <c r="CD1" s="135"/>
      <c r="CE1" s="135"/>
      <c r="CF1" s="135"/>
      <c r="CG1" s="135"/>
      <c r="CH1" s="135"/>
      <c r="CI1" s="135"/>
      <c r="CJ1" s="135"/>
      <c r="CK1" s="135"/>
      <c r="CL1" s="135"/>
      <c r="CM1" s="135"/>
      <c r="CN1" s="135"/>
      <c r="CO1" s="135"/>
      <c r="CP1" s="135"/>
      <c r="CQ1" s="135"/>
      <c r="CR1" s="135"/>
      <c r="CS1" s="135"/>
      <c r="CT1" s="135"/>
      <c r="CU1" s="135"/>
      <c r="CV1" s="135"/>
      <c r="CW1" s="135"/>
      <c r="CX1" s="135"/>
      <c r="CY1" s="135"/>
      <c r="CZ1" s="135"/>
      <c r="DA1" s="135"/>
      <c r="DB1" s="135"/>
      <c r="DC1" s="135"/>
      <c r="DD1" s="135"/>
      <c r="DE1" s="135"/>
    </row>
    <row r="2" spans="1:234">
      <c r="A2" s="135" t="s">
        <v>28</v>
      </c>
      <c r="B2" s="136" t="s">
        <v>146</v>
      </c>
      <c r="C2" s="136" t="s">
        <v>147</v>
      </c>
      <c r="D2" s="138" t="s">
        <v>148</v>
      </c>
      <c r="E2" s="138" t="s">
        <v>149</v>
      </c>
      <c r="F2" s="138" t="s">
        <v>150</v>
      </c>
      <c r="G2" s="140" t="s">
        <v>151</v>
      </c>
      <c r="H2" s="141"/>
      <c r="I2" s="142" t="s">
        <v>152</v>
      </c>
      <c r="J2" s="152">
        <v>44652</v>
      </c>
      <c r="K2" s="152"/>
      <c r="L2" s="152"/>
      <c r="M2" s="152"/>
      <c r="N2" s="152"/>
      <c r="O2" s="152"/>
      <c r="P2" s="152"/>
      <c r="Q2" s="152"/>
      <c r="R2" s="152"/>
      <c r="S2" s="152"/>
      <c r="T2" s="152"/>
      <c r="U2" s="152"/>
      <c r="V2" s="152"/>
      <c r="W2" s="152"/>
      <c r="X2" s="152"/>
      <c r="Y2" s="152"/>
      <c r="Z2" s="152"/>
      <c r="AA2" s="152"/>
      <c r="AB2" s="152"/>
      <c r="AC2" s="152"/>
      <c r="AD2" s="152"/>
      <c r="AE2" s="152"/>
      <c r="AF2" s="152"/>
      <c r="AG2" s="152"/>
      <c r="AH2" s="152"/>
      <c r="AI2" s="152"/>
      <c r="AJ2" s="152"/>
      <c r="AK2" s="152"/>
      <c r="AL2" s="152"/>
      <c r="AM2" s="152"/>
      <c r="AN2" s="152">
        <v>44682</v>
      </c>
      <c r="AO2" s="152"/>
      <c r="AP2" s="152"/>
      <c r="AQ2" s="152"/>
      <c r="AR2" s="152"/>
      <c r="AS2" s="152"/>
      <c r="AT2" s="152"/>
      <c r="AU2" s="152"/>
      <c r="AV2" s="152"/>
      <c r="AW2" s="152"/>
      <c r="AX2" s="152"/>
      <c r="AY2" s="152"/>
      <c r="AZ2" s="152"/>
      <c r="BA2" s="152"/>
      <c r="BB2" s="152"/>
      <c r="BC2" s="152"/>
      <c r="BD2" s="152"/>
      <c r="BE2" s="152"/>
      <c r="BF2" s="152"/>
      <c r="BG2" s="152"/>
      <c r="BH2" s="152"/>
      <c r="BI2" s="152"/>
      <c r="BJ2" s="152"/>
      <c r="BK2" s="152"/>
      <c r="BL2" s="152"/>
      <c r="BM2" s="152"/>
      <c r="BN2" s="152"/>
      <c r="BO2" s="152"/>
      <c r="BP2" s="152"/>
      <c r="BQ2" s="152"/>
      <c r="BR2" s="152"/>
      <c r="BS2" s="153">
        <v>44713</v>
      </c>
      <c r="BT2" s="154"/>
      <c r="BU2" s="154"/>
      <c r="BV2" s="154"/>
      <c r="BW2" s="154"/>
      <c r="BX2" s="154"/>
      <c r="BY2" s="154"/>
      <c r="BZ2" s="154"/>
      <c r="CA2" s="154"/>
      <c r="CB2" s="154"/>
      <c r="CC2" s="154"/>
      <c r="CD2" s="154"/>
      <c r="CE2" s="154"/>
      <c r="CF2" s="154"/>
      <c r="CG2" s="154"/>
      <c r="CH2" s="154"/>
      <c r="CI2" s="154"/>
      <c r="CJ2" s="154"/>
      <c r="CK2" s="154"/>
      <c r="CL2" s="154"/>
      <c r="CM2" s="154"/>
      <c r="CN2" s="154"/>
      <c r="CO2" s="154"/>
      <c r="CP2" s="154"/>
      <c r="CQ2" s="154"/>
      <c r="CR2" s="154"/>
      <c r="CS2" s="154"/>
      <c r="CT2" s="154"/>
      <c r="CU2" s="154"/>
      <c r="CV2" s="155"/>
      <c r="CW2" s="156">
        <v>44743</v>
      </c>
      <c r="CX2" s="144"/>
      <c r="CY2" s="144"/>
      <c r="CZ2" s="144"/>
      <c r="DA2" s="144"/>
      <c r="DB2" s="144"/>
      <c r="DC2" s="144"/>
      <c r="DD2" s="144"/>
      <c r="DE2" s="144"/>
      <c r="DF2" s="144"/>
      <c r="DG2" s="144"/>
      <c r="DH2" s="144"/>
      <c r="DI2" s="144"/>
      <c r="DJ2" s="144"/>
      <c r="DK2" s="144"/>
      <c r="DL2" s="144"/>
      <c r="DM2" s="144"/>
      <c r="DN2" s="144"/>
      <c r="DO2" s="144"/>
      <c r="DP2" s="144"/>
      <c r="DQ2" s="144"/>
      <c r="DR2" s="144"/>
      <c r="DS2" s="144"/>
      <c r="DT2" s="144"/>
      <c r="DU2" s="144"/>
      <c r="DV2" s="144"/>
      <c r="DW2" s="144"/>
      <c r="DX2" s="144"/>
      <c r="DY2" s="144"/>
      <c r="DZ2" s="144"/>
      <c r="EA2" s="144"/>
      <c r="EB2" s="144">
        <v>44774</v>
      </c>
      <c r="EC2" s="144"/>
      <c r="ED2" s="144"/>
      <c r="EE2" s="144"/>
      <c r="EF2" s="144"/>
      <c r="EG2" s="144"/>
      <c r="EH2" s="144"/>
      <c r="EI2" s="144"/>
      <c r="EJ2" s="144"/>
      <c r="EK2" s="144"/>
      <c r="EL2" s="144"/>
      <c r="EM2" s="144"/>
      <c r="EN2" s="144"/>
      <c r="EO2" s="144"/>
      <c r="EP2" s="144"/>
      <c r="EQ2" s="144"/>
      <c r="ER2" s="144"/>
      <c r="ES2" s="144"/>
      <c r="ET2" s="144"/>
      <c r="EU2" s="144"/>
      <c r="EV2" s="144"/>
      <c r="EW2" s="144"/>
      <c r="EX2" s="144"/>
      <c r="EY2" s="144"/>
      <c r="EZ2" s="144"/>
      <c r="FA2" s="144"/>
      <c r="FB2" s="144"/>
      <c r="FC2" s="144"/>
      <c r="FD2" s="144"/>
      <c r="FE2" s="144"/>
      <c r="FF2" s="144"/>
      <c r="FG2" s="144">
        <v>44805</v>
      </c>
      <c r="FH2" s="144"/>
      <c r="FI2" s="144"/>
      <c r="FJ2" s="144"/>
      <c r="FK2" s="144"/>
      <c r="FL2" s="144"/>
      <c r="FM2" s="144"/>
      <c r="FN2" s="144"/>
      <c r="FO2" s="144"/>
      <c r="FP2" s="144"/>
      <c r="FQ2" s="144"/>
      <c r="FR2" s="144"/>
      <c r="FS2" s="144"/>
      <c r="FT2" s="144"/>
      <c r="FU2" s="144"/>
      <c r="FV2" s="144"/>
      <c r="FW2" s="144"/>
      <c r="FX2" s="144"/>
      <c r="FY2" s="144"/>
      <c r="FZ2" s="144"/>
      <c r="GA2" s="144"/>
      <c r="GB2" s="144"/>
      <c r="GC2" s="144"/>
      <c r="GD2" s="144"/>
      <c r="GE2" s="144"/>
      <c r="GF2" s="144"/>
      <c r="GG2" s="144"/>
      <c r="GH2" s="144"/>
      <c r="GI2" s="144"/>
      <c r="GJ2" s="144"/>
      <c r="GK2" s="144">
        <v>44835</v>
      </c>
      <c r="GL2" s="145"/>
      <c r="GM2" s="145"/>
      <c r="GN2" s="145"/>
      <c r="GO2" s="145"/>
      <c r="GP2" s="145"/>
      <c r="GQ2" s="145"/>
      <c r="GR2" s="145"/>
      <c r="GS2" s="145"/>
      <c r="GT2" s="145"/>
      <c r="GU2" s="145"/>
      <c r="GV2" s="145"/>
      <c r="GW2" s="145"/>
      <c r="GX2" s="145"/>
      <c r="GY2" s="145"/>
      <c r="GZ2" s="145"/>
      <c r="HA2" s="145"/>
      <c r="HB2" s="145"/>
      <c r="HC2" s="145"/>
      <c r="HD2" s="145"/>
      <c r="HE2" s="145"/>
      <c r="HF2" s="145"/>
      <c r="HG2" s="145"/>
      <c r="HH2" s="145"/>
      <c r="HI2" s="145"/>
      <c r="HJ2" s="145"/>
      <c r="HK2" s="145"/>
      <c r="HL2" s="145"/>
      <c r="HM2" s="145"/>
      <c r="HN2" s="145"/>
      <c r="HO2" s="144">
        <v>44866</v>
      </c>
      <c r="HP2" s="145"/>
      <c r="HQ2" s="145"/>
      <c r="HR2" s="145"/>
      <c r="HS2" s="145"/>
      <c r="HT2" s="145"/>
      <c r="HU2" s="145"/>
      <c r="HV2" s="145"/>
      <c r="HW2" s="145"/>
      <c r="HX2" s="145"/>
      <c r="HY2" s="145"/>
      <c r="HZ2" s="145"/>
    </row>
    <row r="3" spans="1:234">
      <c r="A3" s="135"/>
      <c r="B3" s="137"/>
      <c r="C3" s="137"/>
      <c r="D3" s="139"/>
      <c r="E3" s="139"/>
      <c r="F3" s="139"/>
      <c r="G3" s="4" t="s">
        <v>153</v>
      </c>
      <c r="H3" s="5" t="s">
        <v>154</v>
      </c>
      <c r="I3" s="143"/>
      <c r="J3" s="6">
        <f>J2</f>
        <v>44652</v>
      </c>
      <c r="K3" s="7">
        <f t="shared" ref="K3:BV3" si="0">J3+1</f>
        <v>44653</v>
      </c>
      <c r="L3" s="8">
        <f t="shared" si="0"/>
        <v>44654</v>
      </c>
      <c r="M3" s="7">
        <f t="shared" si="0"/>
        <v>44655</v>
      </c>
      <c r="N3" s="7">
        <f t="shared" si="0"/>
        <v>44656</v>
      </c>
      <c r="O3" s="7">
        <f t="shared" si="0"/>
        <v>44657</v>
      </c>
      <c r="P3" s="7">
        <f t="shared" si="0"/>
        <v>44658</v>
      </c>
      <c r="Q3" s="7">
        <f t="shared" si="0"/>
        <v>44659</v>
      </c>
      <c r="R3" s="8">
        <f t="shared" si="0"/>
        <v>44660</v>
      </c>
      <c r="S3" s="8">
        <f t="shared" si="0"/>
        <v>44661</v>
      </c>
      <c r="T3" s="8">
        <f t="shared" si="0"/>
        <v>44662</v>
      </c>
      <c r="U3" s="7">
        <f t="shared" si="0"/>
        <v>44663</v>
      </c>
      <c r="V3" s="7">
        <f t="shared" si="0"/>
        <v>44664</v>
      </c>
      <c r="W3" s="7">
        <f t="shared" si="0"/>
        <v>44665</v>
      </c>
      <c r="X3" s="7">
        <f t="shared" si="0"/>
        <v>44666</v>
      </c>
      <c r="Y3" s="7">
        <f t="shared" si="0"/>
        <v>44667</v>
      </c>
      <c r="Z3" s="8">
        <f t="shared" si="0"/>
        <v>44668</v>
      </c>
      <c r="AA3" s="7">
        <f t="shared" si="0"/>
        <v>44669</v>
      </c>
      <c r="AB3" s="7">
        <f t="shared" si="0"/>
        <v>44670</v>
      </c>
      <c r="AC3" s="7">
        <f t="shared" si="0"/>
        <v>44671</v>
      </c>
      <c r="AD3" s="7">
        <f t="shared" si="0"/>
        <v>44672</v>
      </c>
      <c r="AE3" s="7">
        <f t="shared" si="0"/>
        <v>44673</v>
      </c>
      <c r="AF3" s="7">
        <f t="shared" si="0"/>
        <v>44674</v>
      </c>
      <c r="AG3" s="8">
        <f t="shared" si="0"/>
        <v>44675</v>
      </c>
      <c r="AH3" s="7">
        <f t="shared" si="0"/>
        <v>44676</v>
      </c>
      <c r="AI3" s="7">
        <f t="shared" si="0"/>
        <v>44677</v>
      </c>
      <c r="AJ3" s="7">
        <f t="shared" si="0"/>
        <v>44678</v>
      </c>
      <c r="AK3" s="7">
        <f t="shared" si="0"/>
        <v>44679</v>
      </c>
      <c r="AL3" s="7">
        <f t="shared" si="0"/>
        <v>44680</v>
      </c>
      <c r="AM3" s="7">
        <f t="shared" si="0"/>
        <v>44681</v>
      </c>
      <c r="AN3" s="8">
        <f t="shared" si="0"/>
        <v>44682</v>
      </c>
      <c r="AO3" s="7">
        <f t="shared" si="0"/>
        <v>44683</v>
      </c>
      <c r="AP3" s="7">
        <f t="shared" si="0"/>
        <v>44684</v>
      </c>
      <c r="AQ3" s="7">
        <f t="shared" si="0"/>
        <v>44685</v>
      </c>
      <c r="AR3" s="7">
        <f t="shared" si="0"/>
        <v>44686</v>
      </c>
      <c r="AS3" s="7">
        <f t="shared" si="0"/>
        <v>44687</v>
      </c>
      <c r="AT3" s="7">
        <f t="shared" si="0"/>
        <v>44688</v>
      </c>
      <c r="AU3" s="8">
        <f t="shared" si="0"/>
        <v>44689</v>
      </c>
      <c r="AV3" s="7">
        <f t="shared" si="0"/>
        <v>44690</v>
      </c>
      <c r="AW3" s="7">
        <f t="shared" si="0"/>
        <v>44691</v>
      </c>
      <c r="AX3" s="7">
        <f t="shared" si="0"/>
        <v>44692</v>
      </c>
      <c r="AY3" s="7">
        <f t="shared" si="0"/>
        <v>44693</v>
      </c>
      <c r="AZ3" s="7">
        <f t="shared" si="0"/>
        <v>44694</v>
      </c>
      <c r="BA3" s="7">
        <f t="shared" si="0"/>
        <v>44695</v>
      </c>
      <c r="BB3" s="8">
        <f t="shared" si="0"/>
        <v>44696</v>
      </c>
      <c r="BC3" s="7">
        <f t="shared" si="0"/>
        <v>44697</v>
      </c>
      <c r="BD3" s="7">
        <f t="shared" si="0"/>
        <v>44698</v>
      </c>
      <c r="BE3" s="7">
        <f t="shared" si="0"/>
        <v>44699</v>
      </c>
      <c r="BF3" s="7">
        <f t="shared" si="0"/>
        <v>44700</v>
      </c>
      <c r="BG3" s="7">
        <f t="shared" si="0"/>
        <v>44701</v>
      </c>
      <c r="BH3" s="7">
        <f t="shared" si="0"/>
        <v>44702</v>
      </c>
      <c r="BI3" s="8">
        <f t="shared" si="0"/>
        <v>44703</v>
      </c>
      <c r="BJ3" s="7">
        <f t="shared" si="0"/>
        <v>44704</v>
      </c>
      <c r="BK3" s="7">
        <f t="shared" si="0"/>
        <v>44705</v>
      </c>
      <c r="BL3" s="7">
        <f t="shared" si="0"/>
        <v>44706</v>
      </c>
      <c r="BM3" s="7">
        <f t="shared" si="0"/>
        <v>44707</v>
      </c>
      <c r="BN3" s="7">
        <f t="shared" si="0"/>
        <v>44708</v>
      </c>
      <c r="BO3" s="7">
        <f t="shared" si="0"/>
        <v>44709</v>
      </c>
      <c r="BP3" s="8">
        <f t="shared" si="0"/>
        <v>44710</v>
      </c>
      <c r="BQ3" s="9">
        <f t="shared" si="0"/>
        <v>44711</v>
      </c>
      <c r="BR3" s="10">
        <f t="shared" si="0"/>
        <v>44712</v>
      </c>
      <c r="BS3" s="10">
        <f t="shared" si="0"/>
        <v>44713</v>
      </c>
      <c r="BT3" s="10">
        <f t="shared" si="0"/>
        <v>44714</v>
      </c>
      <c r="BU3" s="10">
        <f t="shared" si="0"/>
        <v>44715</v>
      </c>
      <c r="BV3" s="10">
        <f t="shared" si="0"/>
        <v>44716</v>
      </c>
      <c r="BW3" s="10">
        <f t="shared" ref="BW3:EH3" si="1">BV3+1</f>
        <v>44717</v>
      </c>
      <c r="BX3" s="11">
        <f t="shared" si="1"/>
        <v>44718</v>
      </c>
      <c r="BY3" s="10">
        <f t="shared" si="1"/>
        <v>44719</v>
      </c>
      <c r="BZ3" s="10">
        <f t="shared" si="1"/>
        <v>44720</v>
      </c>
      <c r="CA3" s="10">
        <f t="shared" si="1"/>
        <v>44721</v>
      </c>
      <c r="CB3" s="10">
        <f t="shared" si="1"/>
        <v>44722</v>
      </c>
      <c r="CC3" s="10">
        <f t="shared" si="1"/>
        <v>44723</v>
      </c>
      <c r="CD3" s="10">
        <f t="shared" si="1"/>
        <v>44724</v>
      </c>
      <c r="CE3" s="10">
        <f t="shared" si="1"/>
        <v>44725</v>
      </c>
      <c r="CF3" s="11">
        <f t="shared" si="1"/>
        <v>44726</v>
      </c>
      <c r="CG3" s="10">
        <f t="shared" si="1"/>
        <v>44727</v>
      </c>
      <c r="CH3" s="10">
        <f t="shared" si="1"/>
        <v>44728</v>
      </c>
      <c r="CI3" s="10">
        <f t="shared" si="1"/>
        <v>44729</v>
      </c>
      <c r="CJ3" s="10">
        <f t="shared" si="1"/>
        <v>44730</v>
      </c>
      <c r="CK3" s="10">
        <f t="shared" si="1"/>
        <v>44731</v>
      </c>
      <c r="CL3" s="10">
        <f t="shared" si="1"/>
        <v>44732</v>
      </c>
      <c r="CM3" s="10">
        <f t="shared" si="1"/>
        <v>44733</v>
      </c>
      <c r="CN3" s="11">
        <f t="shared" si="1"/>
        <v>44734</v>
      </c>
      <c r="CO3" s="10">
        <f t="shared" si="1"/>
        <v>44735</v>
      </c>
      <c r="CP3" s="10">
        <f t="shared" si="1"/>
        <v>44736</v>
      </c>
      <c r="CQ3" s="10">
        <f t="shared" si="1"/>
        <v>44737</v>
      </c>
      <c r="CR3" s="10">
        <f t="shared" si="1"/>
        <v>44738</v>
      </c>
      <c r="CS3" s="10">
        <f t="shared" si="1"/>
        <v>44739</v>
      </c>
      <c r="CT3" s="10">
        <f t="shared" si="1"/>
        <v>44740</v>
      </c>
      <c r="CU3" s="10">
        <f t="shared" si="1"/>
        <v>44741</v>
      </c>
      <c r="CV3" s="11">
        <f t="shared" si="1"/>
        <v>44742</v>
      </c>
      <c r="CW3" s="10">
        <f t="shared" si="1"/>
        <v>44743</v>
      </c>
      <c r="CX3" s="10">
        <f t="shared" si="1"/>
        <v>44744</v>
      </c>
      <c r="CY3" s="10">
        <f t="shared" si="1"/>
        <v>44745</v>
      </c>
      <c r="CZ3" s="10">
        <f t="shared" si="1"/>
        <v>44746</v>
      </c>
      <c r="DA3" s="10">
        <f t="shared" si="1"/>
        <v>44747</v>
      </c>
      <c r="DB3" s="10">
        <f t="shared" si="1"/>
        <v>44748</v>
      </c>
      <c r="DC3" s="10">
        <f t="shared" si="1"/>
        <v>44749</v>
      </c>
      <c r="DD3" s="11">
        <f t="shared" si="1"/>
        <v>44750</v>
      </c>
      <c r="DE3" s="10">
        <f t="shared" si="1"/>
        <v>44751</v>
      </c>
      <c r="DF3" s="10">
        <f t="shared" si="1"/>
        <v>44752</v>
      </c>
      <c r="DG3" s="10">
        <f t="shared" si="1"/>
        <v>44753</v>
      </c>
      <c r="DH3" s="10">
        <f t="shared" si="1"/>
        <v>44754</v>
      </c>
      <c r="DI3" s="10">
        <f t="shared" si="1"/>
        <v>44755</v>
      </c>
      <c r="DJ3" s="10">
        <f t="shared" si="1"/>
        <v>44756</v>
      </c>
      <c r="DK3" s="10">
        <f t="shared" si="1"/>
        <v>44757</v>
      </c>
      <c r="DL3" s="10">
        <f t="shared" si="1"/>
        <v>44758</v>
      </c>
      <c r="DM3" s="11">
        <f t="shared" si="1"/>
        <v>44759</v>
      </c>
      <c r="DN3" s="10">
        <f t="shared" si="1"/>
        <v>44760</v>
      </c>
      <c r="DO3" s="10">
        <f t="shared" si="1"/>
        <v>44761</v>
      </c>
      <c r="DP3" s="10">
        <f t="shared" si="1"/>
        <v>44762</v>
      </c>
      <c r="DQ3" s="10">
        <f t="shared" si="1"/>
        <v>44763</v>
      </c>
      <c r="DR3" s="10">
        <f t="shared" si="1"/>
        <v>44764</v>
      </c>
      <c r="DS3" s="10">
        <f t="shared" si="1"/>
        <v>44765</v>
      </c>
      <c r="DT3" s="10">
        <f t="shared" si="1"/>
        <v>44766</v>
      </c>
      <c r="DU3" s="10">
        <f t="shared" si="1"/>
        <v>44767</v>
      </c>
      <c r="DV3" s="11">
        <f t="shared" si="1"/>
        <v>44768</v>
      </c>
      <c r="DW3" s="10">
        <f t="shared" si="1"/>
        <v>44769</v>
      </c>
      <c r="DX3" s="10">
        <f t="shared" si="1"/>
        <v>44770</v>
      </c>
      <c r="DY3" s="10">
        <f t="shared" si="1"/>
        <v>44771</v>
      </c>
      <c r="DZ3" s="10">
        <f t="shared" si="1"/>
        <v>44772</v>
      </c>
      <c r="EA3" s="10">
        <f t="shared" si="1"/>
        <v>44773</v>
      </c>
      <c r="EB3" s="10">
        <f t="shared" si="1"/>
        <v>44774</v>
      </c>
      <c r="EC3" s="10">
        <f t="shared" si="1"/>
        <v>44775</v>
      </c>
      <c r="ED3" s="10">
        <f t="shared" si="1"/>
        <v>44776</v>
      </c>
      <c r="EE3" s="11">
        <f t="shared" si="1"/>
        <v>44777</v>
      </c>
      <c r="EF3" s="10">
        <f t="shared" si="1"/>
        <v>44778</v>
      </c>
      <c r="EG3" s="10">
        <f t="shared" si="1"/>
        <v>44779</v>
      </c>
      <c r="EH3" s="10">
        <f t="shared" si="1"/>
        <v>44780</v>
      </c>
      <c r="EI3" s="10">
        <f t="shared" ref="EI3:GT3" si="2">EH3+1</f>
        <v>44781</v>
      </c>
      <c r="EJ3" s="10">
        <f t="shared" si="2"/>
        <v>44782</v>
      </c>
      <c r="EK3" s="10">
        <f t="shared" si="2"/>
        <v>44783</v>
      </c>
      <c r="EL3" s="10">
        <f t="shared" si="2"/>
        <v>44784</v>
      </c>
      <c r="EM3" s="10">
        <f t="shared" si="2"/>
        <v>44785</v>
      </c>
      <c r="EN3" s="11">
        <f t="shared" si="2"/>
        <v>44786</v>
      </c>
      <c r="EO3" s="10">
        <f t="shared" si="2"/>
        <v>44787</v>
      </c>
      <c r="EP3" s="10">
        <f t="shared" si="2"/>
        <v>44788</v>
      </c>
      <c r="EQ3" s="10">
        <f t="shared" si="2"/>
        <v>44789</v>
      </c>
      <c r="ER3" s="10">
        <f t="shared" si="2"/>
        <v>44790</v>
      </c>
      <c r="ES3" s="10">
        <f t="shared" si="2"/>
        <v>44791</v>
      </c>
      <c r="ET3" s="10">
        <f t="shared" si="2"/>
        <v>44792</v>
      </c>
      <c r="EU3" s="10">
        <f t="shared" si="2"/>
        <v>44793</v>
      </c>
      <c r="EV3" s="10">
        <f t="shared" si="2"/>
        <v>44794</v>
      </c>
      <c r="EW3" s="11">
        <f t="shared" si="2"/>
        <v>44795</v>
      </c>
      <c r="EX3" s="10">
        <f t="shared" si="2"/>
        <v>44796</v>
      </c>
      <c r="EY3" s="10">
        <f t="shared" si="2"/>
        <v>44797</v>
      </c>
      <c r="EZ3" s="10">
        <f t="shared" si="2"/>
        <v>44798</v>
      </c>
      <c r="FA3" s="10">
        <f t="shared" si="2"/>
        <v>44799</v>
      </c>
      <c r="FB3" s="10">
        <f t="shared" si="2"/>
        <v>44800</v>
      </c>
      <c r="FC3" s="10">
        <f t="shared" si="2"/>
        <v>44801</v>
      </c>
      <c r="FD3" s="10">
        <f t="shared" si="2"/>
        <v>44802</v>
      </c>
      <c r="FE3" s="10">
        <f t="shared" si="2"/>
        <v>44803</v>
      </c>
      <c r="FF3" s="11">
        <f t="shared" si="2"/>
        <v>44804</v>
      </c>
      <c r="FG3" s="10">
        <f t="shared" si="2"/>
        <v>44805</v>
      </c>
      <c r="FH3" s="10">
        <f t="shared" si="2"/>
        <v>44806</v>
      </c>
      <c r="FI3" s="10">
        <f t="shared" si="2"/>
        <v>44807</v>
      </c>
      <c r="FJ3" s="10">
        <f t="shared" si="2"/>
        <v>44808</v>
      </c>
      <c r="FK3" s="10">
        <f t="shared" si="2"/>
        <v>44809</v>
      </c>
      <c r="FL3" s="10">
        <f t="shared" si="2"/>
        <v>44810</v>
      </c>
      <c r="FM3" s="10">
        <f t="shared" si="2"/>
        <v>44811</v>
      </c>
      <c r="FN3" s="10">
        <f t="shared" si="2"/>
        <v>44812</v>
      </c>
      <c r="FO3" s="11">
        <f t="shared" si="2"/>
        <v>44813</v>
      </c>
      <c r="FP3" s="10">
        <f t="shared" si="2"/>
        <v>44814</v>
      </c>
      <c r="FQ3" s="10">
        <f t="shared" si="2"/>
        <v>44815</v>
      </c>
      <c r="FR3" s="10">
        <f t="shared" si="2"/>
        <v>44816</v>
      </c>
      <c r="FS3" s="10">
        <f t="shared" si="2"/>
        <v>44817</v>
      </c>
      <c r="FT3" s="10">
        <f t="shared" si="2"/>
        <v>44818</v>
      </c>
      <c r="FU3" s="10">
        <f t="shared" si="2"/>
        <v>44819</v>
      </c>
      <c r="FV3" s="10">
        <f t="shared" si="2"/>
        <v>44820</v>
      </c>
      <c r="FW3" s="10">
        <f t="shared" si="2"/>
        <v>44821</v>
      </c>
      <c r="FX3" s="11">
        <f t="shared" si="2"/>
        <v>44822</v>
      </c>
      <c r="FY3" s="10">
        <f t="shared" si="2"/>
        <v>44823</v>
      </c>
      <c r="FZ3" s="10">
        <f t="shared" si="2"/>
        <v>44824</v>
      </c>
      <c r="GA3" s="10">
        <f t="shared" si="2"/>
        <v>44825</v>
      </c>
      <c r="GB3" s="10">
        <f t="shared" si="2"/>
        <v>44826</v>
      </c>
      <c r="GC3" s="10">
        <f t="shared" si="2"/>
        <v>44827</v>
      </c>
      <c r="GD3" s="10">
        <f t="shared" si="2"/>
        <v>44828</v>
      </c>
      <c r="GE3" s="10">
        <f t="shared" si="2"/>
        <v>44829</v>
      </c>
      <c r="GF3" s="10">
        <f t="shared" si="2"/>
        <v>44830</v>
      </c>
      <c r="GG3" s="11">
        <f t="shared" si="2"/>
        <v>44831</v>
      </c>
      <c r="GH3" s="10">
        <f t="shared" si="2"/>
        <v>44832</v>
      </c>
      <c r="GI3" s="10">
        <f t="shared" si="2"/>
        <v>44833</v>
      </c>
      <c r="GJ3" s="10">
        <f t="shared" si="2"/>
        <v>44834</v>
      </c>
      <c r="GK3" s="10">
        <f t="shared" si="2"/>
        <v>44835</v>
      </c>
      <c r="GL3" s="10">
        <f t="shared" si="2"/>
        <v>44836</v>
      </c>
      <c r="GM3" s="10">
        <f t="shared" si="2"/>
        <v>44837</v>
      </c>
      <c r="GN3" s="10">
        <f t="shared" si="2"/>
        <v>44838</v>
      </c>
      <c r="GO3" s="10">
        <f t="shared" si="2"/>
        <v>44839</v>
      </c>
      <c r="GP3" s="10">
        <f t="shared" si="2"/>
        <v>44840</v>
      </c>
      <c r="GQ3" s="10">
        <f t="shared" si="2"/>
        <v>44841</v>
      </c>
      <c r="GR3" s="10">
        <f t="shared" si="2"/>
        <v>44842</v>
      </c>
      <c r="GS3" s="11">
        <f t="shared" si="2"/>
        <v>44843</v>
      </c>
      <c r="GT3" s="10">
        <f t="shared" si="2"/>
        <v>44844</v>
      </c>
      <c r="GU3" s="10">
        <f t="shared" ref="GU3:HZ3" si="3">GT3+1</f>
        <v>44845</v>
      </c>
      <c r="GV3" s="10">
        <f t="shared" si="3"/>
        <v>44846</v>
      </c>
      <c r="GW3" s="10">
        <f t="shared" si="3"/>
        <v>44847</v>
      </c>
      <c r="GX3" s="10">
        <f t="shared" si="3"/>
        <v>44848</v>
      </c>
      <c r="GY3" s="10">
        <f t="shared" si="3"/>
        <v>44849</v>
      </c>
      <c r="GZ3" s="10">
        <f t="shared" si="3"/>
        <v>44850</v>
      </c>
      <c r="HA3" s="10">
        <f t="shared" si="3"/>
        <v>44851</v>
      </c>
      <c r="HB3" s="11">
        <f t="shared" si="3"/>
        <v>44852</v>
      </c>
      <c r="HC3" s="10">
        <f t="shared" si="3"/>
        <v>44853</v>
      </c>
      <c r="HD3" s="10">
        <f t="shared" si="3"/>
        <v>44854</v>
      </c>
      <c r="HE3" s="10">
        <f t="shared" si="3"/>
        <v>44855</v>
      </c>
      <c r="HF3" s="10">
        <f t="shared" si="3"/>
        <v>44856</v>
      </c>
      <c r="HG3" s="10">
        <f t="shared" si="3"/>
        <v>44857</v>
      </c>
      <c r="HH3" s="10">
        <f t="shared" si="3"/>
        <v>44858</v>
      </c>
      <c r="HI3" s="10">
        <f t="shared" si="3"/>
        <v>44859</v>
      </c>
      <c r="HJ3" s="10">
        <f t="shared" si="3"/>
        <v>44860</v>
      </c>
      <c r="HK3" s="10">
        <f t="shared" si="3"/>
        <v>44861</v>
      </c>
      <c r="HL3" s="10">
        <f t="shared" si="3"/>
        <v>44862</v>
      </c>
      <c r="HM3" s="11">
        <f t="shared" si="3"/>
        <v>44863</v>
      </c>
      <c r="HN3" s="10">
        <f t="shared" si="3"/>
        <v>44864</v>
      </c>
      <c r="HO3" s="10">
        <f t="shared" si="3"/>
        <v>44865</v>
      </c>
      <c r="HP3" s="10">
        <f t="shared" si="3"/>
        <v>44866</v>
      </c>
      <c r="HQ3" s="10">
        <f t="shared" si="3"/>
        <v>44867</v>
      </c>
      <c r="HR3" s="10">
        <f t="shared" si="3"/>
        <v>44868</v>
      </c>
      <c r="HS3" s="10">
        <f t="shared" si="3"/>
        <v>44869</v>
      </c>
      <c r="HT3" s="10">
        <f t="shared" si="3"/>
        <v>44870</v>
      </c>
      <c r="HU3" s="10">
        <f t="shared" si="3"/>
        <v>44871</v>
      </c>
      <c r="HV3" s="11">
        <f t="shared" si="3"/>
        <v>44872</v>
      </c>
      <c r="HW3" s="10">
        <f t="shared" si="3"/>
        <v>44873</v>
      </c>
      <c r="HX3" s="10">
        <f t="shared" si="3"/>
        <v>44874</v>
      </c>
      <c r="HY3" s="10">
        <f t="shared" si="3"/>
        <v>44875</v>
      </c>
      <c r="HZ3" s="10">
        <f t="shared" si="3"/>
        <v>44876</v>
      </c>
    </row>
    <row r="4" spans="1:234" ht="16.5" customHeight="1">
      <c r="A4" s="135">
        <v>1</v>
      </c>
      <c r="B4" s="146" t="s">
        <v>155</v>
      </c>
      <c r="C4" s="147" t="s">
        <v>156</v>
      </c>
      <c r="D4" s="12" t="s">
        <v>157</v>
      </c>
      <c r="E4" s="13" t="s">
        <v>158</v>
      </c>
      <c r="F4" s="14" t="s">
        <v>159</v>
      </c>
      <c r="G4" s="15">
        <v>44666</v>
      </c>
      <c r="H4" s="15">
        <v>44671</v>
      </c>
      <c r="I4" s="150" t="str">
        <f ca="1">IF(OR(H4="-",H4="",H5&lt;&gt;""),"Hoàn tất",H4-TODAY())</f>
        <v>Hoàn tất</v>
      </c>
      <c r="J4" s="16"/>
      <c r="K4" s="17"/>
      <c r="L4" s="18"/>
      <c r="M4" s="17"/>
      <c r="N4" s="17"/>
      <c r="O4" s="17"/>
      <c r="P4" s="17"/>
      <c r="Q4" s="17"/>
      <c r="R4" s="18"/>
      <c r="S4" s="18"/>
      <c r="T4" s="18"/>
      <c r="U4" s="17"/>
      <c r="V4" s="17"/>
      <c r="W4" s="17"/>
      <c r="X4" s="17"/>
      <c r="Y4" s="17"/>
      <c r="Z4" s="18"/>
      <c r="AA4" s="17"/>
      <c r="AB4" s="17"/>
      <c r="AC4" s="17"/>
      <c r="AD4" s="17"/>
      <c r="AE4" s="17"/>
      <c r="AF4" s="17"/>
      <c r="AG4" s="18"/>
      <c r="AH4" s="17"/>
      <c r="AI4" s="17"/>
      <c r="AJ4" s="17"/>
      <c r="AK4" s="17"/>
      <c r="AL4" s="17"/>
      <c r="AM4" s="17"/>
      <c r="AN4" s="18"/>
      <c r="AO4" s="17"/>
      <c r="AP4" s="17"/>
      <c r="AQ4" s="17"/>
      <c r="AR4" s="17"/>
      <c r="AS4" s="17"/>
      <c r="AT4" s="17"/>
      <c r="AU4" s="18"/>
      <c r="AV4" s="17"/>
      <c r="AW4" s="17"/>
      <c r="AX4" s="17"/>
      <c r="AY4" s="17"/>
      <c r="AZ4" s="17"/>
      <c r="BA4" s="17"/>
      <c r="BB4" s="18"/>
      <c r="BC4" s="17"/>
      <c r="BD4" s="17"/>
      <c r="BE4" s="17"/>
      <c r="BF4" s="17"/>
      <c r="BG4" s="17"/>
      <c r="BH4" s="17"/>
      <c r="BI4" s="18"/>
      <c r="BJ4" s="17"/>
      <c r="BK4" s="17"/>
      <c r="BL4" s="17"/>
      <c r="BM4" s="17"/>
      <c r="BN4" s="17"/>
      <c r="BO4" s="17"/>
      <c r="BP4" s="18"/>
      <c r="BQ4" s="17"/>
      <c r="BR4" s="17"/>
      <c r="BS4" s="17"/>
      <c r="BT4" s="17"/>
      <c r="BU4" s="17"/>
      <c r="BV4" s="17"/>
      <c r="BW4" s="17"/>
      <c r="BX4" s="18"/>
      <c r="BY4" s="17"/>
      <c r="BZ4" s="17"/>
      <c r="CA4" s="17"/>
      <c r="CB4" s="17"/>
      <c r="CC4" s="17"/>
      <c r="CD4" s="17"/>
      <c r="CE4" s="17"/>
      <c r="CF4" s="18"/>
      <c r="CG4" s="17"/>
      <c r="CH4" s="17"/>
      <c r="CI4" s="17"/>
      <c r="CJ4" s="17"/>
      <c r="CK4" s="17"/>
      <c r="CL4" s="17"/>
      <c r="CM4" s="17"/>
      <c r="CN4" s="18"/>
      <c r="CO4" s="17"/>
      <c r="CP4" s="17"/>
      <c r="CQ4" s="17"/>
      <c r="CR4" s="17"/>
      <c r="CS4" s="17"/>
      <c r="CT4" s="17"/>
      <c r="CU4" s="17"/>
      <c r="CV4" s="18"/>
      <c r="CW4" s="17"/>
      <c r="CX4" s="17"/>
      <c r="CY4" s="17"/>
      <c r="CZ4" s="17"/>
      <c r="DA4" s="17"/>
      <c r="DB4" s="17"/>
      <c r="DC4" s="17"/>
      <c r="DD4" s="18"/>
      <c r="DE4" s="17"/>
      <c r="DF4" s="17"/>
      <c r="DG4" s="17"/>
      <c r="DH4" s="17"/>
      <c r="DI4" s="17"/>
      <c r="DJ4" s="17"/>
      <c r="DK4" s="17"/>
      <c r="DL4" s="17"/>
      <c r="DM4" s="17"/>
      <c r="DN4" s="17"/>
      <c r="DO4" s="17"/>
      <c r="DP4" s="17"/>
      <c r="DQ4" s="17"/>
      <c r="DR4" s="17"/>
      <c r="DS4" s="17"/>
      <c r="DT4" s="17"/>
      <c r="DU4" s="17"/>
      <c r="DV4" s="17"/>
      <c r="DW4" s="17"/>
      <c r="DX4" s="17"/>
      <c r="DY4" s="17"/>
      <c r="DZ4" s="17"/>
      <c r="EA4" s="17"/>
      <c r="EB4" s="17"/>
      <c r="EC4" s="17"/>
      <c r="ED4" s="17"/>
      <c r="EE4" s="17"/>
      <c r="EF4" s="17"/>
      <c r="EG4" s="17"/>
      <c r="EH4" s="17"/>
      <c r="EI4" s="17"/>
      <c r="EJ4" s="17"/>
      <c r="EK4" s="17"/>
      <c r="EL4" s="17"/>
      <c r="EM4" s="17"/>
      <c r="EN4" s="17"/>
      <c r="EO4" s="17"/>
      <c r="EP4" s="17"/>
      <c r="EQ4" s="17"/>
      <c r="ER4" s="17"/>
      <c r="ES4" s="17"/>
      <c r="ET4" s="17"/>
      <c r="EU4" s="17"/>
      <c r="EV4" s="17"/>
      <c r="EW4" s="17"/>
      <c r="EX4" s="17"/>
      <c r="EY4" s="17"/>
      <c r="EZ4" s="17"/>
      <c r="FA4" s="17"/>
      <c r="FB4" s="17"/>
      <c r="FC4" s="17"/>
      <c r="FD4" s="17"/>
      <c r="FE4" s="17"/>
      <c r="FF4" s="17"/>
      <c r="FG4" s="17"/>
      <c r="FH4" s="17"/>
      <c r="FI4" s="17"/>
      <c r="FJ4" s="17"/>
      <c r="FK4" s="17"/>
      <c r="FL4" s="17"/>
      <c r="FM4" s="17"/>
      <c r="FN4" s="17"/>
      <c r="FO4" s="17"/>
      <c r="FP4" s="17"/>
      <c r="FQ4" s="17"/>
      <c r="FR4" s="17"/>
      <c r="FS4" s="17"/>
      <c r="FT4" s="17"/>
      <c r="FU4" s="17"/>
      <c r="FV4" s="17"/>
      <c r="FW4" s="17"/>
      <c r="FX4" s="17"/>
      <c r="FY4" s="17"/>
      <c r="FZ4" s="17"/>
      <c r="GA4" s="17"/>
      <c r="GB4" s="17"/>
      <c r="GC4" s="17"/>
      <c r="GD4" s="17"/>
      <c r="GE4" s="17"/>
      <c r="GF4" s="17"/>
      <c r="GG4" s="17"/>
      <c r="GH4" s="17"/>
      <c r="GI4" s="17"/>
      <c r="GJ4" s="17"/>
      <c r="GK4" s="17"/>
      <c r="GL4" s="17"/>
      <c r="GM4" s="17"/>
      <c r="GN4" s="17"/>
      <c r="GO4" s="17"/>
      <c r="GP4" s="17"/>
      <c r="GQ4" s="17"/>
      <c r="GR4" s="17"/>
      <c r="GS4" s="17"/>
      <c r="GT4" s="17"/>
      <c r="GU4" s="17"/>
      <c r="GV4" s="17"/>
      <c r="GW4" s="17"/>
      <c r="GX4" s="17"/>
      <c r="GY4" s="17"/>
      <c r="GZ4" s="17"/>
      <c r="HA4" s="17"/>
      <c r="HB4" s="17"/>
      <c r="HC4" s="17"/>
      <c r="HD4" s="17"/>
      <c r="HE4" s="17"/>
      <c r="HF4" s="17"/>
      <c r="HG4" s="17"/>
      <c r="HH4" s="17"/>
      <c r="HI4" s="17"/>
      <c r="HJ4" s="17"/>
      <c r="HK4" s="17"/>
      <c r="HL4" s="17"/>
      <c r="HM4" s="17"/>
      <c r="HN4" s="17"/>
      <c r="HO4" s="17"/>
      <c r="HP4" s="17"/>
      <c r="HQ4" s="17"/>
      <c r="HR4" s="17"/>
      <c r="HS4" s="17"/>
      <c r="HT4" s="17"/>
      <c r="HU4" s="17"/>
      <c r="HV4" s="17"/>
      <c r="HW4" s="17"/>
      <c r="HX4" s="17"/>
      <c r="HY4" s="17"/>
      <c r="HZ4" s="17"/>
    </row>
    <row r="5" spans="1:234">
      <c r="A5" s="135"/>
      <c r="B5" s="146"/>
      <c r="C5" s="148"/>
      <c r="D5" s="19"/>
      <c r="E5" s="20"/>
      <c r="F5" s="21" t="s">
        <v>160</v>
      </c>
      <c r="G5" s="22">
        <v>44669</v>
      </c>
      <c r="H5" s="22">
        <v>44671</v>
      </c>
      <c r="I5" s="151"/>
      <c r="J5" s="16"/>
      <c r="K5" s="17"/>
      <c r="L5" s="18"/>
      <c r="M5" s="17"/>
      <c r="N5" s="17"/>
      <c r="O5" s="17"/>
      <c r="P5" s="17"/>
      <c r="Q5" s="17"/>
      <c r="R5" s="18"/>
      <c r="S5" s="18"/>
      <c r="T5" s="18"/>
      <c r="U5" s="17"/>
      <c r="V5" s="17"/>
      <c r="W5" s="17"/>
      <c r="X5" s="17"/>
      <c r="Y5" s="17"/>
      <c r="Z5" s="18"/>
      <c r="AA5" s="17"/>
      <c r="AB5" s="17"/>
      <c r="AC5" s="17"/>
      <c r="AD5" s="17"/>
      <c r="AE5" s="17"/>
      <c r="AF5" s="17"/>
      <c r="AG5" s="18"/>
      <c r="AH5" s="17"/>
      <c r="AI5" s="17"/>
      <c r="AJ5" s="17"/>
      <c r="AK5" s="17"/>
      <c r="AL5" s="17"/>
      <c r="AM5" s="17"/>
      <c r="AN5" s="18"/>
      <c r="AO5" s="17"/>
      <c r="AP5" s="17"/>
      <c r="AQ5" s="17"/>
      <c r="AR5" s="17"/>
      <c r="AS5" s="17"/>
      <c r="AT5" s="17"/>
      <c r="AU5" s="18"/>
      <c r="AV5" s="17"/>
      <c r="AW5" s="17"/>
      <c r="AX5" s="17"/>
      <c r="AY5" s="17"/>
      <c r="AZ5" s="17"/>
      <c r="BA5" s="17"/>
      <c r="BB5" s="18"/>
      <c r="BC5" s="17"/>
      <c r="BD5" s="17"/>
      <c r="BE5" s="17"/>
      <c r="BF5" s="17"/>
      <c r="BG5" s="17"/>
      <c r="BH5" s="17"/>
      <c r="BI5" s="18"/>
      <c r="BJ5" s="17"/>
      <c r="BK5" s="17"/>
      <c r="BL5" s="17"/>
      <c r="BM5" s="17"/>
      <c r="BN5" s="17"/>
      <c r="BO5" s="17"/>
      <c r="BP5" s="18"/>
      <c r="BQ5" s="17"/>
      <c r="BR5" s="17"/>
      <c r="BS5" s="17"/>
      <c r="BT5" s="17"/>
      <c r="BU5" s="17"/>
      <c r="BV5" s="17"/>
      <c r="BW5" s="17"/>
      <c r="BX5" s="18"/>
      <c r="BY5" s="17"/>
      <c r="BZ5" s="17"/>
      <c r="CA5" s="17"/>
      <c r="CB5" s="17"/>
      <c r="CC5" s="17"/>
      <c r="CD5" s="17"/>
      <c r="CE5" s="17"/>
      <c r="CF5" s="18"/>
      <c r="CG5" s="17"/>
      <c r="CH5" s="17"/>
      <c r="CI5" s="17"/>
      <c r="CJ5" s="17"/>
      <c r="CK5" s="17"/>
      <c r="CL5" s="17"/>
      <c r="CM5" s="17"/>
      <c r="CN5" s="18"/>
      <c r="CO5" s="17"/>
      <c r="CP5" s="17"/>
      <c r="CQ5" s="17"/>
      <c r="CR5" s="17"/>
      <c r="CS5" s="17"/>
      <c r="CT5" s="17"/>
      <c r="CU5" s="17"/>
      <c r="CV5" s="18"/>
      <c r="CW5" s="17"/>
      <c r="CX5" s="17"/>
      <c r="CY5" s="17"/>
      <c r="CZ5" s="17"/>
      <c r="DA5" s="17"/>
      <c r="DB5" s="17"/>
      <c r="DC5" s="17"/>
      <c r="DD5" s="18"/>
      <c r="DE5" s="17"/>
      <c r="DF5" s="17"/>
      <c r="DG5" s="17"/>
      <c r="DH5" s="17"/>
      <c r="DI5" s="17"/>
      <c r="DJ5" s="17"/>
      <c r="DK5" s="17"/>
      <c r="DL5" s="17"/>
      <c r="DM5" s="17"/>
      <c r="DN5" s="17"/>
      <c r="DO5" s="17"/>
      <c r="DP5" s="17"/>
      <c r="DQ5" s="17"/>
      <c r="DR5" s="17"/>
      <c r="DS5" s="17"/>
      <c r="DT5" s="17"/>
      <c r="DU5" s="17"/>
      <c r="DV5" s="17"/>
      <c r="DW5" s="17"/>
      <c r="DX5" s="17"/>
      <c r="DY5" s="17"/>
      <c r="DZ5" s="17"/>
      <c r="EA5" s="17"/>
      <c r="EB5" s="17"/>
      <c r="EC5" s="17"/>
      <c r="ED5" s="17"/>
      <c r="EE5" s="17"/>
      <c r="EF5" s="17"/>
      <c r="EG5" s="17"/>
      <c r="EH5" s="17"/>
      <c r="EI5" s="17"/>
      <c r="EJ5" s="17"/>
      <c r="EK5" s="17"/>
      <c r="EL5" s="17"/>
      <c r="EM5" s="17"/>
      <c r="EN5" s="17"/>
      <c r="EO5" s="17"/>
      <c r="EP5" s="17"/>
      <c r="EQ5" s="17"/>
      <c r="ER5" s="17"/>
      <c r="ES5" s="17"/>
      <c r="ET5" s="17"/>
      <c r="EU5" s="17"/>
      <c r="EV5" s="17"/>
      <c r="EW5" s="17"/>
      <c r="EX5" s="17"/>
      <c r="EY5" s="17"/>
      <c r="EZ5" s="17"/>
      <c r="FA5" s="17"/>
      <c r="FB5" s="17"/>
      <c r="FC5" s="17"/>
      <c r="FD5" s="17"/>
      <c r="FE5" s="17"/>
      <c r="FF5" s="17"/>
      <c r="FG5" s="17"/>
      <c r="FH5" s="17"/>
      <c r="FI5" s="17"/>
      <c r="FJ5" s="17"/>
      <c r="FK5" s="17"/>
      <c r="FL5" s="17"/>
      <c r="FM5" s="17"/>
      <c r="FN5" s="17"/>
      <c r="FO5" s="17"/>
      <c r="FP5" s="17"/>
      <c r="FQ5" s="17"/>
      <c r="FR5" s="17"/>
      <c r="FS5" s="17"/>
      <c r="FT5" s="17"/>
      <c r="FU5" s="17"/>
      <c r="FV5" s="17"/>
      <c r="FW5" s="17"/>
      <c r="FX5" s="17"/>
      <c r="FY5" s="17"/>
      <c r="FZ5" s="17"/>
      <c r="GA5" s="17"/>
      <c r="GB5" s="17"/>
      <c r="GC5" s="17"/>
      <c r="GD5" s="17"/>
      <c r="GE5" s="17"/>
      <c r="GF5" s="17"/>
      <c r="GG5" s="17"/>
      <c r="GH5" s="17"/>
      <c r="GI5" s="17"/>
      <c r="GJ5" s="17"/>
      <c r="GK5" s="17"/>
      <c r="GL5" s="17"/>
      <c r="GM5" s="17"/>
      <c r="GN5" s="17"/>
      <c r="GO5" s="17"/>
      <c r="GP5" s="17"/>
      <c r="GQ5" s="17"/>
      <c r="GR5" s="17"/>
      <c r="GS5" s="17"/>
      <c r="GT5" s="17"/>
      <c r="GU5" s="17"/>
      <c r="GV5" s="17"/>
      <c r="GW5" s="17"/>
      <c r="GX5" s="17"/>
      <c r="GY5" s="17"/>
      <c r="GZ5" s="17"/>
      <c r="HA5" s="17"/>
      <c r="HB5" s="17"/>
      <c r="HC5" s="17"/>
      <c r="HD5" s="17"/>
      <c r="HE5" s="17"/>
      <c r="HF5" s="17"/>
      <c r="HG5" s="17"/>
      <c r="HH5" s="17"/>
      <c r="HI5" s="17"/>
      <c r="HJ5" s="17"/>
      <c r="HK5" s="17"/>
      <c r="HL5" s="17"/>
      <c r="HM5" s="17"/>
      <c r="HN5" s="17"/>
      <c r="HO5" s="17"/>
      <c r="HP5" s="17"/>
      <c r="HQ5" s="17"/>
      <c r="HR5" s="17"/>
      <c r="HS5" s="17"/>
      <c r="HT5" s="17"/>
      <c r="HU5" s="17"/>
      <c r="HV5" s="17"/>
      <c r="HW5" s="17"/>
      <c r="HX5" s="17"/>
      <c r="HY5" s="17"/>
      <c r="HZ5" s="17"/>
    </row>
    <row r="6" spans="1:234">
      <c r="A6" s="135">
        <v>2</v>
      </c>
      <c r="B6" s="146"/>
      <c r="C6" s="148"/>
      <c r="D6" s="12" t="s">
        <v>161</v>
      </c>
      <c r="E6" s="13" t="s">
        <v>162</v>
      </c>
      <c r="F6" s="14" t="s">
        <v>159</v>
      </c>
      <c r="G6" s="15">
        <v>44679</v>
      </c>
      <c r="H6" s="15">
        <v>44679</v>
      </c>
      <c r="I6" s="150" t="str">
        <f ca="1">IF(OR(H6="-",H6="",H7&lt;&gt;""),"Hoàn tất",H6-TODAY())</f>
        <v>Hoàn tất</v>
      </c>
      <c r="J6" s="17"/>
      <c r="K6" s="17"/>
      <c r="L6" s="18"/>
      <c r="M6" s="17"/>
      <c r="N6" s="17"/>
      <c r="O6" s="17"/>
      <c r="P6" s="17"/>
      <c r="Q6" s="17"/>
      <c r="R6" s="18"/>
      <c r="S6" s="18"/>
      <c r="T6" s="18"/>
      <c r="U6" s="17"/>
      <c r="V6" s="17"/>
      <c r="W6" s="17"/>
      <c r="X6" s="17"/>
      <c r="Y6" s="17"/>
      <c r="Z6" s="18"/>
      <c r="AA6" s="17"/>
      <c r="AB6" s="17"/>
      <c r="AC6" s="17"/>
      <c r="AD6" s="17"/>
      <c r="AE6" s="17"/>
      <c r="AF6" s="17"/>
      <c r="AG6" s="18"/>
      <c r="AH6" s="17"/>
      <c r="AI6" s="17"/>
      <c r="AJ6" s="17"/>
      <c r="AK6" s="17"/>
      <c r="AL6" s="17"/>
      <c r="AM6" s="17"/>
      <c r="AN6" s="18"/>
      <c r="AO6" s="17"/>
      <c r="AP6" s="17"/>
      <c r="AQ6" s="17"/>
      <c r="AR6" s="17"/>
      <c r="AS6" s="17"/>
      <c r="AT6" s="17"/>
      <c r="AU6" s="18"/>
      <c r="AV6" s="17"/>
      <c r="AW6" s="17"/>
      <c r="AX6" s="17"/>
      <c r="AY6" s="17"/>
      <c r="AZ6" s="17"/>
      <c r="BA6" s="17"/>
      <c r="BB6" s="18"/>
      <c r="BC6" s="17"/>
      <c r="BD6" s="17"/>
      <c r="BE6" s="17"/>
      <c r="BF6" s="17"/>
      <c r="BG6" s="17"/>
      <c r="BH6" s="17"/>
      <c r="BI6" s="18"/>
      <c r="BJ6" s="17"/>
      <c r="BK6" s="17"/>
      <c r="BL6" s="17"/>
      <c r="BM6" s="17"/>
      <c r="BN6" s="17"/>
      <c r="BO6" s="17"/>
      <c r="BP6" s="18"/>
      <c r="BQ6" s="17"/>
      <c r="BR6" s="17"/>
      <c r="BS6" s="17"/>
      <c r="BT6" s="17"/>
      <c r="BU6" s="17"/>
      <c r="BV6" s="17"/>
      <c r="BW6" s="17"/>
      <c r="BX6" s="18"/>
      <c r="BY6" s="17"/>
      <c r="BZ6" s="17"/>
      <c r="CA6" s="17"/>
      <c r="CB6" s="17"/>
      <c r="CC6" s="17"/>
      <c r="CD6" s="17"/>
      <c r="CE6" s="17"/>
      <c r="CF6" s="18"/>
      <c r="CG6" s="17"/>
      <c r="CH6" s="17"/>
      <c r="CI6" s="17"/>
      <c r="CJ6" s="17"/>
      <c r="CK6" s="17"/>
      <c r="CL6" s="17"/>
      <c r="CM6" s="17"/>
      <c r="CN6" s="18"/>
      <c r="CO6" s="17"/>
      <c r="CP6" s="17"/>
      <c r="CQ6" s="17"/>
      <c r="CR6" s="17"/>
      <c r="CS6" s="17"/>
      <c r="CT6" s="17"/>
      <c r="CU6" s="17"/>
      <c r="CV6" s="18"/>
      <c r="CW6" s="17"/>
      <c r="CX6" s="17"/>
      <c r="CY6" s="17"/>
      <c r="CZ6" s="17"/>
      <c r="DA6" s="17"/>
      <c r="DB6" s="17"/>
      <c r="DC6" s="17"/>
      <c r="DD6" s="18"/>
      <c r="DE6" s="17"/>
      <c r="DF6" s="17"/>
      <c r="DG6" s="17"/>
      <c r="DH6" s="17"/>
      <c r="DI6" s="17"/>
      <c r="DJ6" s="17"/>
      <c r="DK6" s="17"/>
      <c r="DL6" s="17"/>
      <c r="DM6" s="17"/>
      <c r="DN6" s="17"/>
      <c r="DO6" s="17"/>
      <c r="DP6" s="17"/>
      <c r="DQ6" s="17"/>
      <c r="DR6" s="17"/>
      <c r="DS6" s="17"/>
      <c r="DT6" s="17"/>
      <c r="DU6" s="17"/>
      <c r="DV6" s="17"/>
      <c r="DW6" s="17"/>
      <c r="DX6" s="17"/>
      <c r="DY6" s="17"/>
      <c r="DZ6" s="17"/>
      <c r="EA6" s="17"/>
      <c r="EB6" s="17"/>
      <c r="EC6" s="17"/>
      <c r="ED6" s="17"/>
      <c r="EE6" s="17"/>
      <c r="EF6" s="17"/>
      <c r="EG6" s="17"/>
      <c r="EH6" s="17"/>
      <c r="EI6" s="17"/>
      <c r="EJ6" s="17"/>
      <c r="EK6" s="17"/>
      <c r="EL6" s="17"/>
      <c r="EM6" s="17"/>
      <c r="EN6" s="17"/>
      <c r="EO6" s="17"/>
      <c r="EP6" s="17"/>
      <c r="EQ6" s="17"/>
      <c r="ER6" s="17"/>
      <c r="ES6" s="17"/>
      <c r="ET6" s="17"/>
      <c r="EU6" s="17"/>
      <c r="EV6" s="17"/>
      <c r="EW6" s="17"/>
      <c r="EX6" s="17"/>
      <c r="EY6" s="17"/>
      <c r="EZ6" s="17"/>
      <c r="FA6" s="17"/>
      <c r="FB6" s="17"/>
      <c r="FC6" s="17"/>
      <c r="FD6" s="17"/>
      <c r="FE6" s="17"/>
      <c r="FF6" s="17"/>
      <c r="FG6" s="17"/>
      <c r="FH6" s="17"/>
      <c r="FI6" s="17"/>
      <c r="FJ6" s="17"/>
      <c r="FK6" s="17"/>
      <c r="FL6" s="17"/>
      <c r="FM6" s="17"/>
      <c r="FN6" s="17"/>
      <c r="FO6" s="17"/>
      <c r="FP6" s="17"/>
      <c r="FQ6" s="17"/>
      <c r="FR6" s="17"/>
      <c r="FS6" s="17"/>
      <c r="FT6" s="17"/>
      <c r="FU6" s="17"/>
      <c r="FV6" s="17"/>
      <c r="FW6" s="17"/>
      <c r="FX6" s="17"/>
      <c r="FY6" s="17"/>
      <c r="FZ6" s="17"/>
      <c r="GA6" s="17"/>
      <c r="GB6" s="17"/>
      <c r="GC6" s="17"/>
      <c r="GD6" s="17"/>
      <c r="GE6" s="17"/>
      <c r="GF6" s="17"/>
      <c r="GG6" s="17"/>
      <c r="GH6" s="17"/>
      <c r="GI6" s="17"/>
      <c r="GJ6" s="17"/>
      <c r="GK6" s="17"/>
      <c r="GL6" s="17"/>
      <c r="GM6" s="17"/>
      <c r="GN6" s="17"/>
      <c r="GO6" s="17"/>
      <c r="GP6" s="17"/>
      <c r="GQ6" s="17"/>
      <c r="GR6" s="17"/>
      <c r="GS6" s="17"/>
      <c r="GT6" s="17"/>
      <c r="GU6" s="17"/>
      <c r="GV6" s="17"/>
      <c r="GW6" s="17"/>
      <c r="GX6" s="17"/>
      <c r="GY6" s="17"/>
      <c r="GZ6" s="17"/>
      <c r="HA6" s="17"/>
      <c r="HB6" s="17"/>
      <c r="HC6" s="17"/>
      <c r="HD6" s="17"/>
      <c r="HE6" s="17"/>
      <c r="HF6" s="17"/>
      <c r="HG6" s="17"/>
      <c r="HH6" s="17"/>
      <c r="HI6" s="17"/>
      <c r="HJ6" s="17"/>
      <c r="HK6" s="17"/>
      <c r="HL6" s="17"/>
      <c r="HM6" s="17"/>
      <c r="HN6" s="17"/>
      <c r="HO6" s="17"/>
      <c r="HP6" s="17"/>
      <c r="HQ6" s="17"/>
      <c r="HR6" s="17"/>
      <c r="HS6" s="17"/>
      <c r="HT6" s="17"/>
      <c r="HU6" s="17"/>
      <c r="HV6" s="17"/>
      <c r="HW6" s="17"/>
      <c r="HX6" s="17"/>
      <c r="HY6" s="17"/>
      <c r="HZ6" s="17"/>
    </row>
    <row r="7" spans="1:234">
      <c r="A7" s="135"/>
      <c r="B7" s="146"/>
      <c r="C7" s="149"/>
      <c r="D7" s="19"/>
      <c r="E7" s="20"/>
      <c r="F7" s="21" t="s">
        <v>160</v>
      </c>
      <c r="G7" s="22">
        <v>44689</v>
      </c>
      <c r="H7" s="22">
        <v>44689</v>
      </c>
      <c r="I7" s="151"/>
      <c r="J7" s="17"/>
      <c r="K7" s="17"/>
      <c r="L7" s="18"/>
      <c r="M7" s="17"/>
      <c r="N7" s="17"/>
      <c r="O7" s="17"/>
      <c r="P7" s="17"/>
      <c r="Q7" s="17"/>
      <c r="R7" s="18"/>
      <c r="S7" s="18"/>
      <c r="T7" s="18"/>
      <c r="U7" s="17"/>
      <c r="V7" s="17"/>
      <c r="W7" s="17"/>
      <c r="X7" s="17"/>
      <c r="Y7" s="17"/>
      <c r="Z7" s="18"/>
      <c r="AA7" s="17"/>
      <c r="AB7" s="17"/>
      <c r="AC7" s="17"/>
      <c r="AD7" s="17"/>
      <c r="AE7" s="17"/>
      <c r="AF7" s="17"/>
      <c r="AG7" s="18"/>
      <c r="AH7" s="17"/>
      <c r="AI7" s="17"/>
      <c r="AJ7" s="17"/>
      <c r="AK7" s="17"/>
      <c r="AL7" s="17"/>
      <c r="AM7" s="17"/>
      <c r="AN7" s="18"/>
      <c r="AO7" s="17"/>
      <c r="AP7" s="17"/>
      <c r="AQ7" s="17"/>
      <c r="AR7" s="17"/>
      <c r="AS7" s="17"/>
      <c r="AT7" s="17"/>
      <c r="AU7" s="18"/>
      <c r="AV7" s="17"/>
      <c r="AW7" s="17"/>
      <c r="AX7" s="17"/>
      <c r="AY7" s="17"/>
      <c r="AZ7" s="17"/>
      <c r="BA7" s="17"/>
      <c r="BB7" s="18"/>
      <c r="BC7" s="17"/>
      <c r="BD7" s="17"/>
      <c r="BE7" s="17"/>
      <c r="BF7" s="17"/>
      <c r="BG7" s="17"/>
      <c r="BH7" s="17"/>
      <c r="BI7" s="18"/>
      <c r="BJ7" s="17"/>
      <c r="BK7" s="17"/>
      <c r="BL7" s="17"/>
      <c r="BM7" s="17"/>
      <c r="BN7" s="17"/>
      <c r="BO7" s="17"/>
      <c r="BP7" s="18"/>
      <c r="BQ7" s="17"/>
      <c r="BR7" s="17"/>
      <c r="BS7" s="17"/>
      <c r="BT7" s="17"/>
      <c r="BU7" s="17"/>
      <c r="BV7" s="17"/>
      <c r="BW7" s="17"/>
      <c r="BX7" s="18"/>
      <c r="BY7" s="17"/>
      <c r="BZ7" s="17"/>
      <c r="CA7" s="17"/>
      <c r="CB7" s="17"/>
      <c r="CC7" s="17"/>
      <c r="CD7" s="17"/>
      <c r="CE7" s="17"/>
      <c r="CF7" s="18"/>
      <c r="CG7" s="17"/>
      <c r="CH7" s="17"/>
      <c r="CI7" s="17"/>
      <c r="CJ7" s="17"/>
      <c r="CK7" s="17"/>
      <c r="CL7" s="17"/>
      <c r="CM7" s="17"/>
      <c r="CN7" s="18"/>
      <c r="CO7" s="17"/>
      <c r="CP7" s="17"/>
      <c r="CQ7" s="17"/>
      <c r="CR7" s="17"/>
      <c r="CS7" s="17"/>
      <c r="CT7" s="17"/>
      <c r="CU7" s="17"/>
      <c r="CV7" s="18"/>
      <c r="CW7" s="17"/>
      <c r="CX7" s="17"/>
      <c r="CY7" s="17"/>
      <c r="CZ7" s="17"/>
      <c r="DA7" s="17"/>
      <c r="DB7" s="17"/>
      <c r="DC7" s="17"/>
      <c r="DD7" s="18"/>
      <c r="DE7" s="17"/>
      <c r="DF7" s="17"/>
      <c r="DG7" s="17"/>
      <c r="DH7" s="17"/>
      <c r="DI7" s="17"/>
      <c r="DJ7" s="17"/>
      <c r="DK7" s="17"/>
      <c r="DL7" s="17"/>
      <c r="DM7" s="17"/>
      <c r="DN7" s="17"/>
      <c r="DO7" s="17"/>
      <c r="DP7" s="17"/>
      <c r="DQ7" s="17"/>
      <c r="DR7" s="17"/>
      <c r="DS7" s="17"/>
      <c r="DT7" s="17"/>
      <c r="DU7" s="17"/>
      <c r="DV7" s="17"/>
      <c r="DW7" s="17"/>
      <c r="DX7" s="17"/>
      <c r="DY7" s="17"/>
      <c r="DZ7" s="17"/>
      <c r="EA7" s="17"/>
      <c r="EB7" s="17"/>
      <c r="EC7" s="17"/>
      <c r="ED7" s="17"/>
      <c r="EE7" s="17"/>
      <c r="EF7" s="17"/>
      <c r="EG7" s="17"/>
      <c r="EH7" s="17"/>
      <c r="EI7" s="17"/>
      <c r="EJ7" s="17"/>
      <c r="EK7" s="17"/>
      <c r="EL7" s="17"/>
      <c r="EM7" s="17"/>
      <c r="EN7" s="17"/>
      <c r="EO7" s="17"/>
      <c r="EP7" s="17"/>
      <c r="EQ7" s="17"/>
      <c r="ER7" s="17"/>
      <c r="ES7" s="17"/>
      <c r="ET7" s="17"/>
      <c r="EU7" s="17"/>
      <c r="EV7" s="17"/>
      <c r="EW7" s="17"/>
      <c r="EX7" s="17"/>
      <c r="EY7" s="17"/>
      <c r="EZ7" s="17"/>
      <c r="FA7" s="17"/>
      <c r="FB7" s="17"/>
      <c r="FC7" s="17"/>
      <c r="FD7" s="17"/>
      <c r="FE7" s="17"/>
      <c r="FF7" s="17"/>
      <c r="FG7" s="17"/>
      <c r="FH7" s="17"/>
      <c r="FI7" s="17"/>
      <c r="FJ7" s="17"/>
      <c r="FK7" s="17"/>
      <c r="FL7" s="17"/>
      <c r="FM7" s="17"/>
      <c r="FN7" s="17"/>
      <c r="FO7" s="17"/>
      <c r="FP7" s="17"/>
      <c r="FQ7" s="17"/>
      <c r="FR7" s="17"/>
      <c r="FS7" s="17"/>
      <c r="FT7" s="17"/>
      <c r="FU7" s="17"/>
      <c r="FV7" s="17"/>
      <c r="FW7" s="17"/>
      <c r="FX7" s="17"/>
      <c r="FY7" s="17"/>
      <c r="FZ7" s="17"/>
      <c r="GA7" s="17"/>
      <c r="GB7" s="17"/>
      <c r="GC7" s="17"/>
      <c r="GD7" s="17"/>
      <c r="GE7" s="17"/>
      <c r="GF7" s="17"/>
      <c r="GG7" s="17"/>
      <c r="GH7" s="17"/>
      <c r="GI7" s="17"/>
      <c r="GJ7" s="17"/>
      <c r="GK7" s="17"/>
      <c r="GL7" s="17"/>
      <c r="GM7" s="17"/>
      <c r="GN7" s="17"/>
      <c r="GO7" s="17"/>
      <c r="GP7" s="17"/>
      <c r="GQ7" s="17"/>
      <c r="GR7" s="17"/>
      <c r="GS7" s="17"/>
      <c r="GT7" s="17"/>
      <c r="GU7" s="17"/>
      <c r="GV7" s="17"/>
      <c r="GW7" s="17"/>
      <c r="GX7" s="17"/>
      <c r="GY7" s="17"/>
      <c r="GZ7" s="17"/>
      <c r="HA7" s="17"/>
      <c r="HB7" s="17"/>
      <c r="HC7" s="17"/>
      <c r="HD7" s="17"/>
      <c r="HE7" s="17"/>
      <c r="HF7" s="17"/>
      <c r="HG7" s="17"/>
      <c r="HH7" s="17"/>
      <c r="HI7" s="17"/>
      <c r="HJ7" s="17"/>
      <c r="HK7" s="17"/>
      <c r="HL7" s="17"/>
      <c r="HM7" s="17"/>
      <c r="HN7" s="17"/>
      <c r="HO7" s="17"/>
      <c r="HP7" s="17"/>
      <c r="HQ7" s="17"/>
      <c r="HR7" s="17"/>
      <c r="HS7" s="17"/>
      <c r="HT7" s="17"/>
      <c r="HU7" s="17"/>
      <c r="HV7" s="17"/>
      <c r="HW7" s="17"/>
      <c r="HX7" s="17"/>
      <c r="HY7" s="17"/>
      <c r="HZ7" s="17"/>
    </row>
    <row r="8" spans="1:234">
      <c r="A8" s="135">
        <v>3</v>
      </c>
      <c r="B8" s="146"/>
      <c r="C8" s="147" t="s">
        <v>163</v>
      </c>
      <c r="D8" s="12" t="s">
        <v>164</v>
      </c>
      <c r="E8" s="23" t="s">
        <v>35</v>
      </c>
      <c r="F8" s="14" t="s">
        <v>159</v>
      </c>
      <c r="G8" s="15">
        <v>44690</v>
      </c>
      <c r="H8" s="15">
        <v>44706</v>
      </c>
      <c r="I8" s="150" t="str">
        <f ca="1">IF(OR(H8="-",H8="",H9&lt;&gt;""),"Hoàn tất",H8-TODAY())</f>
        <v>Hoàn tất</v>
      </c>
      <c r="J8" s="17"/>
      <c r="K8" s="17"/>
      <c r="L8" s="18"/>
      <c r="M8" s="17"/>
      <c r="N8" s="17"/>
      <c r="O8" s="17"/>
      <c r="P8" s="17"/>
      <c r="Q8" s="17"/>
      <c r="R8" s="18"/>
      <c r="S8" s="18"/>
      <c r="T8" s="18"/>
      <c r="U8" s="17"/>
      <c r="V8" s="17"/>
      <c r="W8" s="17"/>
      <c r="X8" s="17"/>
      <c r="Y8" s="17"/>
      <c r="Z8" s="18"/>
      <c r="AA8" s="17"/>
      <c r="AB8" s="17"/>
      <c r="AC8" s="17"/>
      <c r="AD8" s="17"/>
      <c r="AE8" s="17"/>
      <c r="AF8" s="17"/>
      <c r="AG8" s="18"/>
      <c r="AH8" s="17"/>
      <c r="AI8" s="17"/>
      <c r="AJ8" s="17"/>
      <c r="AK8" s="17"/>
      <c r="AL8" s="17"/>
      <c r="AM8" s="17"/>
      <c r="AN8" s="18"/>
      <c r="AO8" s="17"/>
      <c r="AP8" s="17"/>
      <c r="AQ8" s="17"/>
      <c r="AR8" s="17"/>
      <c r="AS8" s="17"/>
      <c r="AT8" s="17"/>
      <c r="AU8" s="18"/>
      <c r="AV8" s="17"/>
      <c r="AW8" s="17"/>
      <c r="AX8" s="17"/>
      <c r="AY8" s="17"/>
      <c r="AZ8" s="17"/>
      <c r="BA8" s="17"/>
      <c r="BB8" s="18"/>
      <c r="BC8" s="17"/>
      <c r="BD8" s="17"/>
      <c r="BE8" s="17"/>
      <c r="BF8" s="17"/>
      <c r="BG8" s="17"/>
      <c r="BH8" s="17"/>
      <c r="BI8" s="18"/>
      <c r="BJ8" s="17"/>
      <c r="BK8" s="17"/>
      <c r="BL8" s="17"/>
      <c r="BM8" s="17"/>
      <c r="BN8" s="17"/>
      <c r="BO8" s="17"/>
      <c r="BP8" s="18"/>
      <c r="BQ8" s="17"/>
      <c r="BR8" s="17"/>
      <c r="BS8" s="17"/>
      <c r="BT8" s="17"/>
      <c r="BU8" s="17"/>
      <c r="BV8" s="17"/>
      <c r="BW8" s="17"/>
      <c r="BX8" s="18"/>
      <c r="BY8" s="17"/>
      <c r="BZ8" s="17"/>
      <c r="CA8" s="17"/>
      <c r="CB8" s="17"/>
      <c r="CC8" s="17"/>
      <c r="CD8" s="17"/>
      <c r="CE8" s="17"/>
      <c r="CF8" s="18"/>
      <c r="CG8" s="17"/>
      <c r="CH8" s="17"/>
      <c r="CI8" s="17"/>
      <c r="CJ8" s="17"/>
      <c r="CK8" s="17"/>
      <c r="CL8" s="17"/>
      <c r="CM8" s="17"/>
      <c r="CN8" s="18"/>
      <c r="CO8" s="17"/>
      <c r="CP8" s="17"/>
      <c r="CQ8" s="17"/>
      <c r="CR8" s="17"/>
      <c r="CS8" s="17"/>
      <c r="CT8" s="17"/>
      <c r="CU8" s="17"/>
      <c r="CV8" s="18"/>
      <c r="CW8" s="17"/>
      <c r="CX8" s="17"/>
      <c r="CY8" s="17"/>
      <c r="CZ8" s="17"/>
      <c r="DA8" s="17"/>
      <c r="DB8" s="17"/>
      <c r="DC8" s="17"/>
      <c r="DD8" s="18"/>
      <c r="DE8" s="17"/>
      <c r="DF8" s="17"/>
      <c r="DG8" s="17"/>
      <c r="DH8" s="17"/>
      <c r="DI8" s="17"/>
      <c r="DJ8" s="17"/>
      <c r="DK8" s="17"/>
      <c r="DL8" s="17"/>
      <c r="DM8" s="17"/>
      <c r="DN8" s="17"/>
      <c r="DO8" s="17"/>
      <c r="DP8" s="17"/>
      <c r="DQ8" s="17"/>
      <c r="DR8" s="17"/>
      <c r="DS8" s="17"/>
      <c r="DT8" s="17"/>
      <c r="DU8" s="17"/>
      <c r="DV8" s="17"/>
      <c r="DW8" s="17"/>
      <c r="DX8" s="17"/>
      <c r="DY8" s="17"/>
      <c r="DZ8" s="17"/>
      <c r="EA8" s="17"/>
      <c r="EB8" s="17"/>
      <c r="EC8" s="17"/>
      <c r="ED8" s="17"/>
      <c r="EE8" s="17"/>
      <c r="EF8" s="17"/>
      <c r="EG8" s="17"/>
      <c r="EH8" s="17"/>
      <c r="EI8" s="17"/>
      <c r="EJ8" s="17"/>
      <c r="EK8" s="17"/>
      <c r="EL8" s="17"/>
      <c r="EM8" s="17"/>
      <c r="EN8" s="17"/>
      <c r="EO8" s="17"/>
      <c r="EP8" s="17"/>
      <c r="EQ8" s="17"/>
      <c r="ER8" s="17"/>
      <c r="ES8" s="17"/>
      <c r="ET8" s="17"/>
      <c r="EU8" s="17"/>
      <c r="EV8" s="17"/>
      <c r="EW8" s="17"/>
      <c r="EX8" s="17"/>
      <c r="EY8" s="17"/>
      <c r="EZ8" s="17"/>
      <c r="FA8" s="17"/>
      <c r="FB8" s="17"/>
      <c r="FC8" s="17"/>
      <c r="FD8" s="17"/>
      <c r="FE8" s="17"/>
      <c r="FF8" s="17"/>
      <c r="FG8" s="17"/>
      <c r="FH8" s="17"/>
      <c r="FI8" s="17"/>
      <c r="FJ8" s="17"/>
      <c r="FK8" s="17"/>
      <c r="FL8" s="17"/>
      <c r="FM8" s="17"/>
      <c r="FN8" s="17"/>
      <c r="FO8" s="17"/>
      <c r="FP8" s="17"/>
      <c r="FQ8" s="17"/>
      <c r="FR8" s="17"/>
      <c r="FS8" s="17"/>
      <c r="FT8" s="17"/>
      <c r="FU8" s="17"/>
      <c r="FV8" s="17"/>
      <c r="FW8" s="17"/>
      <c r="FX8" s="17"/>
      <c r="FY8" s="17"/>
      <c r="FZ8" s="17"/>
      <c r="GA8" s="17"/>
      <c r="GB8" s="17"/>
      <c r="GC8" s="17"/>
      <c r="GD8" s="17"/>
      <c r="GE8" s="17"/>
      <c r="GF8" s="17"/>
      <c r="GG8" s="17"/>
      <c r="GH8" s="17"/>
      <c r="GI8" s="17"/>
      <c r="GJ8" s="17"/>
      <c r="GK8" s="17"/>
      <c r="GL8" s="17"/>
      <c r="GM8" s="17"/>
      <c r="GN8" s="17"/>
      <c r="GO8" s="17"/>
      <c r="GP8" s="17"/>
      <c r="GQ8" s="17"/>
      <c r="GR8" s="17"/>
      <c r="GS8" s="17"/>
      <c r="GT8" s="17"/>
      <c r="GU8" s="17"/>
      <c r="GV8" s="17"/>
      <c r="GW8" s="17"/>
      <c r="GX8" s="17"/>
      <c r="GY8" s="17"/>
      <c r="GZ8" s="17"/>
      <c r="HA8" s="17"/>
      <c r="HB8" s="17"/>
      <c r="HC8" s="17"/>
      <c r="HD8" s="17"/>
      <c r="HE8" s="17"/>
      <c r="HF8" s="17"/>
      <c r="HG8" s="17"/>
      <c r="HH8" s="17"/>
      <c r="HI8" s="17"/>
      <c r="HJ8" s="17"/>
      <c r="HK8" s="17"/>
      <c r="HL8" s="17"/>
      <c r="HM8" s="17"/>
      <c r="HN8" s="17"/>
      <c r="HO8" s="17"/>
      <c r="HP8" s="17"/>
      <c r="HQ8" s="17"/>
      <c r="HR8" s="17"/>
      <c r="HS8" s="17"/>
      <c r="HT8" s="17"/>
      <c r="HU8" s="17"/>
      <c r="HV8" s="17"/>
      <c r="HW8" s="17"/>
      <c r="HX8" s="17"/>
      <c r="HY8" s="17"/>
      <c r="HZ8" s="17"/>
    </row>
    <row r="9" spans="1:234">
      <c r="A9" s="135"/>
      <c r="B9" s="146"/>
      <c r="C9" s="148"/>
      <c r="D9" s="19"/>
      <c r="E9" s="20"/>
      <c r="F9" s="21" t="s">
        <v>160</v>
      </c>
      <c r="G9" s="22">
        <v>44690</v>
      </c>
      <c r="H9" s="22">
        <v>44708</v>
      </c>
      <c r="I9" s="151"/>
      <c r="J9" s="17"/>
      <c r="K9" s="17"/>
      <c r="L9" s="18"/>
      <c r="M9" s="17"/>
      <c r="N9" s="17"/>
      <c r="O9" s="17"/>
      <c r="P9" s="17"/>
      <c r="Q9" s="17"/>
      <c r="R9" s="18"/>
      <c r="S9" s="18"/>
      <c r="T9" s="18"/>
      <c r="U9" s="17"/>
      <c r="V9" s="17"/>
      <c r="W9" s="17"/>
      <c r="X9" s="17"/>
      <c r="Y9" s="17"/>
      <c r="Z9" s="18"/>
      <c r="AA9" s="17"/>
      <c r="AB9" s="17"/>
      <c r="AC9" s="17"/>
      <c r="AD9" s="17"/>
      <c r="AE9" s="17"/>
      <c r="AF9" s="17"/>
      <c r="AG9" s="18"/>
      <c r="AH9" s="17"/>
      <c r="AI9" s="17"/>
      <c r="AJ9" s="17"/>
      <c r="AK9" s="17"/>
      <c r="AL9" s="17"/>
      <c r="AM9" s="17"/>
      <c r="AN9" s="18"/>
      <c r="AO9" s="17"/>
      <c r="AP9" s="17"/>
      <c r="AQ9" s="17"/>
      <c r="AR9" s="17"/>
      <c r="AS9" s="17"/>
      <c r="AT9" s="17"/>
      <c r="AU9" s="18"/>
      <c r="AV9" s="17"/>
      <c r="AW9" s="17"/>
      <c r="AX9" s="17"/>
      <c r="AY9" s="17"/>
      <c r="AZ9" s="17"/>
      <c r="BA9" s="17"/>
      <c r="BB9" s="18"/>
      <c r="BC9" s="17"/>
      <c r="BD9" s="17"/>
      <c r="BE9" s="17"/>
      <c r="BF9" s="17"/>
      <c r="BG9" s="17"/>
      <c r="BH9" s="17"/>
      <c r="BI9" s="18"/>
      <c r="BJ9" s="17"/>
      <c r="BK9" s="17"/>
      <c r="BL9" s="17"/>
      <c r="BM9" s="17"/>
      <c r="BN9" s="17"/>
      <c r="BO9" s="17"/>
      <c r="BP9" s="18"/>
      <c r="BQ9" s="17"/>
      <c r="BR9" s="17"/>
      <c r="BS9" s="17"/>
      <c r="BT9" s="17"/>
      <c r="BU9" s="17"/>
      <c r="BV9" s="17"/>
      <c r="BW9" s="17"/>
      <c r="BX9" s="18"/>
      <c r="BY9" s="17"/>
      <c r="BZ9" s="17"/>
      <c r="CA9" s="17"/>
      <c r="CB9" s="17"/>
      <c r="CC9" s="17"/>
      <c r="CD9" s="17"/>
      <c r="CE9" s="17"/>
      <c r="CF9" s="18"/>
      <c r="CG9" s="17"/>
      <c r="CH9" s="17"/>
      <c r="CI9" s="17"/>
      <c r="CJ9" s="17"/>
      <c r="CK9" s="17"/>
      <c r="CL9" s="17"/>
      <c r="CM9" s="17"/>
      <c r="CN9" s="18"/>
      <c r="CO9" s="17"/>
      <c r="CP9" s="17"/>
      <c r="CQ9" s="17"/>
      <c r="CR9" s="17"/>
      <c r="CS9" s="17"/>
      <c r="CT9" s="17"/>
      <c r="CU9" s="17"/>
      <c r="CV9" s="18"/>
      <c r="CW9" s="17"/>
      <c r="CX9" s="17"/>
      <c r="CY9" s="17"/>
      <c r="CZ9" s="17"/>
      <c r="DA9" s="17"/>
      <c r="DB9" s="17"/>
      <c r="DC9" s="17"/>
      <c r="DD9" s="18"/>
      <c r="DE9" s="17"/>
      <c r="DF9" s="17"/>
      <c r="DG9" s="17"/>
      <c r="DH9" s="17"/>
      <c r="DI9" s="17"/>
      <c r="DJ9" s="17"/>
      <c r="DK9" s="17"/>
      <c r="DL9" s="17"/>
      <c r="DM9" s="17"/>
      <c r="DN9" s="17"/>
      <c r="DO9" s="17"/>
      <c r="DP9" s="17"/>
      <c r="DQ9" s="17"/>
      <c r="DR9" s="17"/>
      <c r="DS9" s="17"/>
      <c r="DT9" s="17"/>
      <c r="DU9" s="17"/>
      <c r="DV9" s="17"/>
      <c r="DW9" s="17"/>
      <c r="DX9" s="17"/>
      <c r="DY9" s="17"/>
      <c r="DZ9" s="17"/>
      <c r="EA9" s="17"/>
      <c r="EB9" s="17"/>
      <c r="EC9" s="17"/>
      <c r="ED9" s="17"/>
      <c r="EE9" s="17"/>
      <c r="EF9" s="17"/>
      <c r="EG9" s="17"/>
      <c r="EH9" s="17"/>
      <c r="EI9" s="17"/>
      <c r="EJ9" s="17"/>
      <c r="EK9" s="17"/>
      <c r="EL9" s="17"/>
      <c r="EM9" s="17"/>
      <c r="EN9" s="17"/>
      <c r="EO9" s="17"/>
      <c r="EP9" s="17"/>
      <c r="EQ9" s="17"/>
      <c r="ER9" s="17"/>
      <c r="ES9" s="17"/>
      <c r="ET9" s="17"/>
      <c r="EU9" s="17"/>
      <c r="EV9" s="17"/>
      <c r="EW9" s="17"/>
      <c r="EX9" s="17"/>
      <c r="EY9" s="17"/>
      <c r="EZ9" s="17"/>
      <c r="FA9" s="17"/>
      <c r="FB9" s="17"/>
      <c r="FC9" s="17"/>
      <c r="FD9" s="17"/>
      <c r="FE9" s="17"/>
      <c r="FF9" s="17"/>
      <c r="FG9" s="17"/>
      <c r="FH9" s="17"/>
      <c r="FI9" s="17"/>
      <c r="FJ9" s="17"/>
      <c r="FK9" s="17"/>
      <c r="FL9" s="17"/>
      <c r="FM9" s="17"/>
      <c r="FN9" s="17"/>
      <c r="FO9" s="17"/>
      <c r="FP9" s="17"/>
      <c r="FQ9" s="17"/>
      <c r="FR9" s="17"/>
      <c r="FS9" s="17"/>
      <c r="FT9" s="17"/>
      <c r="FU9" s="17"/>
      <c r="FV9" s="17"/>
      <c r="FW9" s="17"/>
      <c r="FX9" s="17"/>
      <c r="FY9" s="17"/>
      <c r="FZ9" s="17"/>
      <c r="GA9" s="17"/>
      <c r="GB9" s="17"/>
      <c r="GC9" s="17"/>
      <c r="GD9" s="17"/>
      <c r="GE9" s="17"/>
      <c r="GF9" s="17"/>
      <c r="GG9" s="17"/>
      <c r="GH9" s="17"/>
      <c r="GI9" s="17"/>
      <c r="GJ9" s="17"/>
      <c r="GK9" s="17"/>
      <c r="GL9" s="17"/>
      <c r="GM9" s="17"/>
      <c r="GN9" s="17"/>
      <c r="GO9" s="17"/>
      <c r="GP9" s="17"/>
      <c r="GQ9" s="17"/>
      <c r="GR9" s="17"/>
      <c r="GS9" s="17"/>
      <c r="GT9" s="17"/>
      <c r="GU9" s="17"/>
      <c r="GV9" s="17"/>
      <c r="GW9" s="17"/>
      <c r="GX9" s="17"/>
      <c r="GY9" s="17"/>
      <c r="GZ9" s="17"/>
      <c r="HA9" s="17"/>
      <c r="HB9" s="17"/>
      <c r="HC9" s="17"/>
      <c r="HD9" s="17"/>
      <c r="HE9" s="17"/>
      <c r="HF9" s="17"/>
      <c r="HG9" s="17"/>
      <c r="HH9" s="17"/>
      <c r="HI9" s="17"/>
      <c r="HJ9" s="17"/>
      <c r="HK9" s="17"/>
      <c r="HL9" s="17"/>
      <c r="HM9" s="17"/>
      <c r="HN9" s="17"/>
      <c r="HO9" s="17"/>
      <c r="HP9" s="17"/>
      <c r="HQ9" s="17"/>
      <c r="HR9" s="17"/>
      <c r="HS9" s="17"/>
      <c r="HT9" s="17"/>
      <c r="HU9" s="17"/>
      <c r="HV9" s="17"/>
      <c r="HW9" s="17"/>
      <c r="HX9" s="17"/>
      <c r="HY9" s="17"/>
      <c r="HZ9" s="17"/>
    </row>
    <row r="10" spans="1:234" ht="15" customHeight="1">
      <c r="A10" s="135">
        <v>4</v>
      </c>
      <c r="B10" s="146"/>
      <c r="C10" s="148"/>
      <c r="D10" s="12" t="s">
        <v>165</v>
      </c>
      <c r="E10" s="24" t="s">
        <v>166</v>
      </c>
      <c r="F10" s="14" t="s">
        <v>159</v>
      </c>
      <c r="G10" s="15">
        <f>H8+3</f>
        <v>44709</v>
      </c>
      <c r="H10" s="15">
        <f>G10+5</f>
        <v>44714</v>
      </c>
      <c r="I10" s="150" t="str">
        <f ca="1">IF(OR(H10="-",H10="",H11&lt;&gt;""),"Hoàn tất",H10-TODAY())</f>
        <v>Hoàn tất</v>
      </c>
      <c r="J10" s="17"/>
      <c r="K10" s="17"/>
      <c r="L10" s="18"/>
      <c r="M10" s="17"/>
      <c r="N10" s="17"/>
      <c r="O10" s="17"/>
      <c r="P10" s="17"/>
      <c r="Q10" s="17"/>
      <c r="R10" s="18"/>
      <c r="S10" s="18"/>
      <c r="T10" s="18"/>
      <c r="U10" s="17"/>
      <c r="V10" s="17"/>
      <c r="W10" s="17"/>
      <c r="X10" s="17"/>
      <c r="Y10" s="17"/>
      <c r="Z10" s="18"/>
      <c r="AA10" s="17"/>
      <c r="AB10" s="17"/>
      <c r="AC10" s="17"/>
      <c r="AD10" s="17"/>
      <c r="AE10" s="17"/>
      <c r="AF10" s="17"/>
      <c r="AG10" s="18"/>
      <c r="AH10" s="17"/>
      <c r="AI10" s="17"/>
      <c r="AJ10" s="17"/>
      <c r="AK10" s="17"/>
      <c r="AL10" s="17"/>
      <c r="AM10" s="17"/>
      <c r="AN10" s="18"/>
      <c r="AO10" s="17"/>
      <c r="AP10" s="17"/>
      <c r="AQ10" s="17"/>
      <c r="AR10" s="17"/>
      <c r="AS10" s="17"/>
      <c r="AT10" s="17"/>
      <c r="AU10" s="18"/>
      <c r="AV10" s="17"/>
      <c r="AW10" s="17"/>
      <c r="AX10" s="17"/>
      <c r="AY10" s="17"/>
      <c r="AZ10" s="17"/>
      <c r="BA10" s="17"/>
      <c r="BB10" s="18"/>
      <c r="BC10" s="17"/>
      <c r="BD10" s="17"/>
      <c r="BE10" s="17"/>
      <c r="BF10" s="17"/>
      <c r="BG10" s="17"/>
      <c r="BH10" s="17"/>
      <c r="BI10" s="18"/>
      <c r="BJ10" s="17"/>
      <c r="BK10" s="17"/>
      <c r="BL10" s="17"/>
      <c r="BM10" s="17"/>
      <c r="BN10" s="17"/>
      <c r="BO10" s="17"/>
      <c r="BP10" s="18"/>
      <c r="BQ10" s="17"/>
      <c r="BR10" s="17"/>
      <c r="BS10" s="17"/>
      <c r="BT10" s="17"/>
      <c r="BU10" s="17"/>
      <c r="BV10" s="17"/>
      <c r="BW10" s="17"/>
      <c r="BX10" s="18"/>
      <c r="BY10" s="17"/>
      <c r="BZ10" s="17"/>
      <c r="CA10" s="17"/>
      <c r="CB10" s="17"/>
      <c r="CC10" s="17"/>
      <c r="CD10" s="17"/>
      <c r="CE10" s="17"/>
      <c r="CF10" s="18"/>
      <c r="CG10" s="17"/>
      <c r="CH10" s="17"/>
      <c r="CI10" s="17"/>
      <c r="CJ10" s="17"/>
      <c r="CK10" s="17"/>
      <c r="CL10" s="17"/>
      <c r="CM10" s="17"/>
      <c r="CN10" s="18"/>
      <c r="CO10" s="17"/>
      <c r="CP10" s="17"/>
      <c r="CQ10" s="17"/>
      <c r="CR10" s="17"/>
      <c r="CS10" s="17"/>
      <c r="CT10" s="17"/>
      <c r="CU10" s="17"/>
      <c r="CV10" s="18"/>
      <c r="CW10" s="17"/>
      <c r="CX10" s="17"/>
      <c r="CY10" s="17"/>
      <c r="CZ10" s="17"/>
      <c r="DA10" s="17"/>
      <c r="DB10" s="17"/>
      <c r="DC10" s="17"/>
      <c r="DD10" s="18"/>
      <c r="DE10" s="17"/>
      <c r="DF10" s="17"/>
      <c r="DG10" s="17"/>
      <c r="DH10" s="17"/>
      <c r="DI10" s="17"/>
      <c r="DJ10" s="17"/>
      <c r="DK10" s="17"/>
      <c r="DL10" s="17"/>
      <c r="DM10" s="17"/>
      <c r="DN10" s="17"/>
      <c r="DO10" s="17"/>
      <c r="DP10" s="17"/>
      <c r="DQ10" s="17"/>
      <c r="DR10" s="17"/>
      <c r="DS10" s="17"/>
      <c r="DT10" s="17"/>
      <c r="DU10" s="17"/>
      <c r="DV10" s="17"/>
      <c r="DW10" s="17"/>
      <c r="DX10" s="17"/>
      <c r="DY10" s="17"/>
      <c r="DZ10" s="17"/>
      <c r="EA10" s="17"/>
      <c r="EB10" s="17"/>
      <c r="EC10" s="17"/>
      <c r="ED10" s="17"/>
      <c r="EE10" s="17"/>
      <c r="EF10" s="17"/>
      <c r="EG10" s="17"/>
      <c r="EH10" s="17"/>
      <c r="EI10" s="17"/>
      <c r="EJ10" s="17"/>
      <c r="EK10" s="17"/>
      <c r="EL10" s="17"/>
      <c r="EM10" s="17"/>
      <c r="EN10" s="17"/>
      <c r="EO10" s="17"/>
      <c r="EP10" s="17"/>
      <c r="EQ10" s="17"/>
      <c r="ER10" s="17"/>
      <c r="ES10" s="17"/>
      <c r="ET10" s="17"/>
      <c r="EU10" s="17"/>
      <c r="EV10" s="17"/>
      <c r="EW10" s="17"/>
      <c r="EX10" s="17"/>
      <c r="EY10" s="17"/>
      <c r="EZ10" s="17"/>
      <c r="FA10" s="17"/>
      <c r="FB10" s="17"/>
      <c r="FC10" s="17"/>
      <c r="FD10" s="17"/>
      <c r="FE10" s="17"/>
      <c r="FF10" s="17"/>
      <c r="FG10" s="17"/>
      <c r="FH10" s="17"/>
      <c r="FI10" s="17"/>
      <c r="FJ10" s="17"/>
      <c r="FK10" s="17"/>
      <c r="FL10" s="17"/>
      <c r="FM10" s="17"/>
      <c r="FN10" s="17"/>
      <c r="FO10" s="17"/>
      <c r="FP10" s="17"/>
      <c r="FQ10" s="17"/>
      <c r="FR10" s="17"/>
      <c r="FS10" s="17"/>
      <c r="FT10" s="17"/>
      <c r="FU10" s="17"/>
      <c r="FV10" s="17"/>
      <c r="FW10" s="17"/>
      <c r="FX10" s="17"/>
      <c r="FY10" s="17"/>
      <c r="FZ10" s="17"/>
      <c r="GA10" s="17"/>
      <c r="GB10" s="17"/>
      <c r="GC10" s="17"/>
      <c r="GD10" s="17"/>
      <c r="GE10" s="17"/>
      <c r="GF10" s="17"/>
      <c r="GG10" s="17"/>
      <c r="GH10" s="17"/>
      <c r="GI10" s="17"/>
      <c r="GJ10" s="17"/>
      <c r="GK10" s="17"/>
      <c r="GL10" s="17"/>
      <c r="GM10" s="17"/>
      <c r="GN10" s="17"/>
      <c r="GO10" s="17"/>
      <c r="GP10" s="17"/>
      <c r="GQ10" s="17"/>
      <c r="GR10" s="17"/>
      <c r="GS10" s="17"/>
      <c r="GT10" s="17"/>
      <c r="GU10" s="17"/>
      <c r="GV10" s="17"/>
      <c r="GW10" s="17"/>
      <c r="GX10" s="17"/>
      <c r="GY10" s="17"/>
      <c r="GZ10" s="17"/>
      <c r="HA10" s="17"/>
      <c r="HB10" s="17"/>
      <c r="HC10" s="17"/>
      <c r="HD10" s="17"/>
      <c r="HE10" s="17"/>
      <c r="HF10" s="17"/>
      <c r="HG10" s="17"/>
      <c r="HH10" s="17"/>
      <c r="HI10" s="17"/>
      <c r="HJ10" s="17"/>
      <c r="HK10" s="17"/>
      <c r="HL10" s="17"/>
      <c r="HM10" s="17"/>
      <c r="HN10" s="17"/>
      <c r="HO10" s="17"/>
      <c r="HP10" s="17"/>
      <c r="HQ10" s="17"/>
      <c r="HR10" s="17"/>
      <c r="HS10" s="17"/>
      <c r="HT10" s="17"/>
      <c r="HU10" s="17"/>
      <c r="HV10" s="17"/>
      <c r="HW10" s="17"/>
      <c r="HX10" s="17"/>
      <c r="HY10" s="17"/>
      <c r="HZ10" s="17"/>
    </row>
    <row r="11" spans="1:234">
      <c r="A11" s="135"/>
      <c r="B11" s="146"/>
      <c r="C11" s="148"/>
      <c r="D11" s="19"/>
      <c r="E11" s="25"/>
      <c r="F11" s="21" t="s">
        <v>160</v>
      </c>
      <c r="G11" s="22">
        <v>44714</v>
      </c>
      <c r="H11" s="22">
        <v>44714</v>
      </c>
      <c r="I11" s="151"/>
      <c r="J11" s="17"/>
      <c r="K11" s="17"/>
      <c r="L11" s="18"/>
      <c r="M11" s="17"/>
      <c r="N11" s="17"/>
      <c r="O11" s="17"/>
      <c r="P11" s="17"/>
      <c r="Q11" s="17"/>
      <c r="R11" s="18"/>
      <c r="S11" s="18"/>
      <c r="T11" s="18"/>
      <c r="U11" s="17"/>
      <c r="V11" s="17"/>
      <c r="W11" s="17"/>
      <c r="X11" s="17"/>
      <c r="Y11" s="17"/>
      <c r="Z11" s="18"/>
      <c r="AA11" s="17"/>
      <c r="AB11" s="17"/>
      <c r="AC11" s="17"/>
      <c r="AD11" s="17"/>
      <c r="AE11" s="16"/>
      <c r="AF11" s="17"/>
      <c r="AG11" s="18"/>
      <c r="AH11" s="17"/>
      <c r="AI11" s="17"/>
      <c r="AJ11" s="17"/>
      <c r="AK11" s="17"/>
      <c r="AL11" s="17"/>
      <c r="AM11" s="17"/>
      <c r="AN11" s="18"/>
      <c r="AO11" s="17"/>
      <c r="AP11" s="17"/>
      <c r="AQ11" s="17"/>
      <c r="AR11" s="17"/>
      <c r="AS11" s="17"/>
      <c r="AT11" s="17"/>
      <c r="AU11" s="18"/>
      <c r="AV11" s="17"/>
      <c r="AW11" s="17"/>
      <c r="AX11" s="17"/>
      <c r="AY11" s="17"/>
      <c r="AZ11" s="17"/>
      <c r="BA11" s="17"/>
      <c r="BB11" s="18"/>
      <c r="BC11" s="17"/>
      <c r="BD11" s="17"/>
      <c r="BE11" s="17"/>
      <c r="BF11" s="17"/>
      <c r="BG11" s="17"/>
      <c r="BH11" s="17"/>
      <c r="BI11" s="18"/>
      <c r="BJ11" s="17"/>
      <c r="BK11" s="17"/>
      <c r="BL11" s="17"/>
      <c r="BM11" s="17"/>
      <c r="BN11" s="17"/>
      <c r="BO11" s="17"/>
      <c r="BP11" s="18"/>
      <c r="BQ11" s="17"/>
      <c r="BR11" s="17"/>
      <c r="BS11" s="17"/>
      <c r="BT11" s="17"/>
      <c r="BU11" s="17"/>
      <c r="BV11" s="17"/>
      <c r="BW11" s="17"/>
      <c r="BX11" s="18"/>
      <c r="BY11" s="17"/>
      <c r="BZ11" s="17"/>
      <c r="CA11" s="17"/>
      <c r="CB11" s="17"/>
      <c r="CC11" s="17"/>
      <c r="CD11" s="17"/>
      <c r="CE11" s="17"/>
      <c r="CF11" s="18"/>
      <c r="CG11" s="17"/>
      <c r="CH11" s="17"/>
      <c r="CI11" s="17"/>
      <c r="CJ11" s="17"/>
      <c r="CK11" s="17"/>
      <c r="CL11" s="17"/>
      <c r="CM11" s="17"/>
      <c r="CN11" s="18"/>
      <c r="CO11" s="17"/>
      <c r="CP11" s="17"/>
      <c r="CQ11" s="17"/>
      <c r="CR11" s="17"/>
      <c r="CS11" s="17"/>
      <c r="CT11" s="17"/>
      <c r="CU11" s="17"/>
      <c r="CV11" s="18"/>
      <c r="CW11" s="17"/>
      <c r="CX11" s="17"/>
      <c r="CY11" s="17"/>
      <c r="CZ11" s="17"/>
      <c r="DA11" s="17"/>
      <c r="DB11" s="17"/>
      <c r="DC11" s="17"/>
      <c r="DD11" s="18"/>
      <c r="DE11" s="17"/>
      <c r="DF11" s="17"/>
      <c r="DG11" s="17"/>
      <c r="DH11" s="17"/>
      <c r="DI11" s="17"/>
      <c r="DJ11" s="17"/>
      <c r="DK11" s="17"/>
      <c r="DL11" s="17"/>
      <c r="DM11" s="17"/>
      <c r="DN11" s="17"/>
      <c r="DO11" s="17"/>
      <c r="DP11" s="17"/>
      <c r="DQ11" s="17"/>
      <c r="DR11" s="17"/>
      <c r="DS11" s="17"/>
      <c r="DT11" s="17"/>
      <c r="DU11" s="17"/>
      <c r="DV11" s="17"/>
      <c r="DW11" s="17"/>
      <c r="DX11" s="17"/>
      <c r="DY11" s="17"/>
      <c r="DZ11" s="17"/>
      <c r="EA11" s="17"/>
      <c r="EB11" s="17"/>
      <c r="EC11" s="17"/>
      <c r="ED11" s="17"/>
      <c r="EE11" s="17"/>
      <c r="EF11" s="17"/>
      <c r="EG11" s="17"/>
      <c r="EH11" s="17"/>
      <c r="EI11" s="17"/>
      <c r="EJ11" s="17"/>
      <c r="EK11" s="17"/>
      <c r="EL11" s="17"/>
      <c r="EM11" s="17"/>
      <c r="EN11" s="17"/>
      <c r="EO11" s="17"/>
      <c r="EP11" s="17"/>
      <c r="EQ11" s="17"/>
      <c r="ER11" s="17"/>
      <c r="ES11" s="17"/>
      <c r="ET11" s="17"/>
      <c r="EU11" s="17"/>
      <c r="EV11" s="17"/>
      <c r="EW11" s="17"/>
      <c r="EX11" s="17"/>
      <c r="EY11" s="17"/>
      <c r="EZ11" s="17"/>
      <c r="FA11" s="17"/>
      <c r="FB11" s="17"/>
      <c r="FC11" s="17"/>
      <c r="FD11" s="17"/>
      <c r="FE11" s="17"/>
      <c r="FF11" s="17"/>
      <c r="FG11" s="17"/>
      <c r="FH11" s="17"/>
      <c r="FI11" s="17"/>
      <c r="FJ11" s="17"/>
      <c r="FK11" s="17"/>
      <c r="FL11" s="17"/>
      <c r="FM11" s="17"/>
      <c r="FN11" s="17"/>
      <c r="FO11" s="17"/>
      <c r="FP11" s="17"/>
      <c r="FQ11" s="17"/>
      <c r="FR11" s="17"/>
      <c r="FS11" s="17"/>
      <c r="FT11" s="17"/>
      <c r="FU11" s="17"/>
      <c r="FV11" s="17"/>
      <c r="FW11" s="17"/>
      <c r="FX11" s="17"/>
      <c r="FY11" s="17"/>
      <c r="FZ11" s="17"/>
      <c r="GA11" s="17"/>
      <c r="GB11" s="17"/>
      <c r="GC11" s="17"/>
      <c r="GD11" s="17"/>
      <c r="GE11" s="17"/>
      <c r="GF11" s="17"/>
      <c r="GG11" s="17"/>
      <c r="GH11" s="17"/>
      <c r="GI11" s="17"/>
      <c r="GJ11" s="17"/>
      <c r="GK11" s="17"/>
      <c r="GL11" s="17"/>
      <c r="GM11" s="17"/>
      <c r="GN11" s="17"/>
      <c r="GO11" s="17"/>
      <c r="GP11" s="17"/>
      <c r="GQ11" s="17"/>
      <c r="GR11" s="17"/>
      <c r="GS11" s="17"/>
      <c r="GT11" s="17"/>
      <c r="GU11" s="17"/>
      <c r="GV11" s="17"/>
      <c r="GW11" s="17"/>
      <c r="GX11" s="17"/>
      <c r="GY11" s="17"/>
      <c r="GZ11" s="17"/>
      <c r="HA11" s="17"/>
      <c r="HB11" s="17"/>
      <c r="HC11" s="17"/>
      <c r="HD11" s="17"/>
      <c r="HE11" s="17"/>
      <c r="HF11" s="17"/>
      <c r="HG11" s="17"/>
      <c r="HH11" s="17"/>
      <c r="HI11" s="17"/>
      <c r="HJ11" s="17"/>
      <c r="HK11" s="17"/>
      <c r="HL11" s="17"/>
      <c r="HM11" s="17"/>
      <c r="HN11" s="17"/>
      <c r="HO11" s="17"/>
      <c r="HP11" s="17"/>
      <c r="HQ11" s="17"/>
      <c r="HR11" s="17"/>
      <c r="HS11" s="17"/>
      <c r="HT11" s="17"/>
      <c r="HU11" s="17"/>
      <c r="HV11" s="17"/>
      <c r="HW11" s="17"/>
      <c r="HX11" s="17"/>
      <c r="HY11" s="17"/>
      <c r="HZ11" s="17"/>
    </row>
    <row r="12" spans="1:234">
      <c r="A12" s="135">
        <v>5</v>
      </c>
      <c r="B12" s="146"/>
      <c r="C12" s="148"/>
      <c r="D12" s="12" t="s">
        <v>167</v>
      </c>
      <c r="E12" s="24" t="s">
        <v>168</v>
      </c>
      <c r="F12" s="14" t="s">
        <v>159</v>
      </c>
      <c r="G12" s="15">
        <f>H10+1</f>
        <v>44715</v>
      </c>
      <c r="H12" s="15">
        <f>G12+3</f>
        <v>44718</v>
      </c>
      <c r="I12" s="150" t="str">
        <f ca="1">IF(OR(H12="-",H12="",H13&lt;&gt;""),"Hoàn tất",H12-TODAY())</f>
        <v>Hoàn tất</v>
      </c>
      <c r="J12" s="17"/>
      <c r="K12" s="17"/>
      <c r="L12" s="18"/>
      <c r="M12" s="17"/>
      <c r="N12" s="17"/>
      <c r="O12" s="17"/>
      <c r="P12" s="17"/>
      <c r="Q12" s="17"/>
      <c r="R12" s="18"/>
      <c r="S12" s="18"/>
      <c r="T12" s="18"/>
      <c r="U12" s="17"/>
      <c r="V12" s="17"/>
      <c r="W12" s="17"/>
      <c r="X12" s="17"/>
      <c r="Y12" s="17"/>
      <c r="Z12" s="18"/>
      <c r="AA12" s="17"/>
      <c r="AB12" s="17"/>
      <c r="AC12" s="17"/>
      <c r="AD12" s="17"/>
      <c r="AE12" s="17"/>
      <c r="AF12" s="17"/>
      <c r="AG12" s="18"/>
      <c r="AH12" s="17"/>
      <c r="AI12" s="17"/>
      <c r="AJ12" s="17"/>
      <c r="AK12" s="17"/>
      <c r="AL12" s="17"/>
      <c r="AM12" s="17"/>
      <c r="AN12" s="18"/>
      <c r="AO12" s="17"/>
      <c r="AP12" s="17"/>
      <c r="AQ12" s="17"/>
      <c r="AR12" s="17"/>
      <c r="AS12" s="17"/>
      <c r="AT12" s="17"/>
      <c r="AU12" s="18"/>
      <c r="AV12" s="17"/>
      <c r="AW12" s="17"/>
      <c r="AX12" s="17"/>
      <c r="AY12" s="17"/>
      <c r="AZ12" s="17"/>
      <c r="BA12" s="17"/>
      <c r="BB12" s="18"/>
      <c r="BC12" s="17"/>
      <c r="BD12" s="17"/>
      <c r="BE12" s="17"/>
      <c r="BF12" s="17"/>
      <c r="BG12" s="17"/>
      <c r="BH12" s="17"/>
      <c r="BI12" s="18"/>
      <c r="BJ12" s="17"/>
      <c r="BK12" s="17"/>
      <c r="BL12" s="17"/>
      <c r="BM12" s="17"/>
      <c r="BN12" s="17"/>
      <c r="BO12" s="17"/>
      <c r="BP12" s="18"/>
      <c r="BQ12" s="17"/>
      <c r="BR12" s="17"/>
      <c r="BS12" s="17"/>
      <c r="BT12" s="17"/>
      <c r="BU12" s="17"/>
      <c r="BV12" s="17"/>
      <c r="BW12" s="17"/>
      <c r="BX12" s="18"/>
      <c r="BY12" s="17"/>
      <c r="BZ12" s="17"/>
      <c r="CA12" s="17"/>
      <c r="CB12" s="17"/>
      <c r="CC12" s="17"/>
      <c r="CD12" s="17"/>
      <c r="CE12" s="17"/>
      <c r="CF12" s="18"/>
      <c r="CG12" s="17"/>
      <c r="CH12" s="17"/>
      <c r="CI12" s="17"/>
      <c r="CJ12" s="17"/>
      <c r="CK12" s="17"/>
      <c r="CL12" s="17"/>
      <c r="CM12" s="17"/>
      <c r="CN12" s="18"/>
      <c r="CO12" s="17"/>
      <c r="CP12" s="17"/>
      <c r="CQ12" s="17"/>
      <c r="CR12" s="17"/>
      <c r="CS12" s="17"/>
      <c r="CT12" s="17"/>
      <c r="CU12" s="17"/>
      <c r="CV12" s="18"/>
      <c r="CW12" s="17"/>
      <c r="CX12" s="17"/>
      <c r="CY12" s="17"/>
      <c r="CZ12" s="17"/>
      <c r="DA12" s="17"/>
      <c r="DB12" s="17"/>
      <c r="DC12" s="17"/>
      <c r="DD12" s="18"/>
      <c r="DE12" s="17"/>
      <c r="DF12" s="17"/>
      <c r="DG12" s="17"/>
      <c r="DH12" s="17"/>
      <c r="DI12" s="17"/>
      <c r="DJ12" s="17"/>
      <c r="DK12" s="17"/>
      <c r="DL12" s="17"/>
      <c r="DM12" s="17"/>
      <c r="DN12" s="17"/>
      <c r="DO12" s="17"/>
      <c r="DP12" s="17"/>
      <c r="DQ12" s="17"/>
      <c r="DR12" s="17"/>
      <c r="DS12" s="17"/>
      <c r="DT12" s="17"/>
      <c r="DU12" s="17"/>
      <c r="DV12" s="17"/>
      <c r="DW12" s="17"/>
      <c r="DX12" s="17"/>
      <c r="DY12" s="17"/>
      <c r="DZ12" s="17"/>
      <c r="EA12" s="17"/>
      <c r="EB12" s="17"/>
      <c r="EC12" s="17"/>
      <c r="ED12" s="17"/>
      <c r="EE12" s="17"/>
      <c r="EF12" s="17"/>
      <c r="EG12" s="17"/>
      <c r="EH12" s="17"/>
      <c r="EI12" s="17"/>
      <c r="EJ12" s="17"/>
      <c r="EK12" s="17"/>
      <c r="EL12" s="17"/>
      <c r="EM12" s="17"/>
      <c r="EN12" s="17"/>
      <c r="EO12" s="17"/>
      <c r="EP12" s="17"/>
      <c r="EQ12" s="17"/>
      <c r="ER12" s="17"/>
      <c r="ES12" s="17"/>
      <c r="ET12" s="17"/>
      <c r="EU12" s="17"/>
      <c r="EV12" s="17"/>
      <c r="EW12" s="17"/>
      <c r="EX12" s="17"/>
      <c r="EY12" s="17"/>
      <c r="EZ12" s="17"/>
      <c r="FA12" s="17"/>
      <c r="FB12" s="17"/>
      <c r="FC12" s="17"/>
      <c r="FD12" s="17"/>
      <c r="FE12" s="17"/>
      <c r="FF12" s="17"/>
      <c r="FG12" s="17"/>
      <c r="FH12" s="17"/>
      <c r="FI12" s="17"/>
      <c r="FJ12" s="17"/>
      <c r="FK12" s="17"/>
      <c r="FL12" s="17"/>
      <c r="FM12" s="17"/>
      <c r="FN12" s="17"/>
      <c r="FO12" s="17"/>
      <c r="FP12" s="17"/>
      <c r="FQ12" s="17"/>
      <c r="FR12" s="17"/>
      <c r="FS12" s="17"/>
      <c r="FT12" s="17"/>
      <c r="FU12" s="17"/>
      <c r="FV12" s="17"/>
      <c r="FW12" s="17"/>
      <c r="FX12" s="17"/>
      <c r="FY12" s="17"/>
      <c r="FZ12" s="17"/>
      <c r="GA12" s="17"/>
      <c r="GB12" s="17"/>
      <c r="GC12" s="17"/>
      <c r="GD12" s="17"/>
      <c r="GE12" s="17"/>
      <c r="GF12" s="17"/>
      <c r="GG12" s="17"/>
      <c r="GH12" s="17"/>
      <c r="GI12" s="17"/>
      <c r="GJ12" s="17"/>
      <c r="GK12" s="17"/>
      <c r="GL12" s="17"/>
      <c r="GM12" s="17"/>
      <c r="GN12" s="17"/>
      <c r="GO12" s="17"/>
      <c r="GP12" s="17"/>
      <c r="GQ12" s="17"/>
      <c r="GR12" s="17"/>
      <c r="GS12" s="17"/>
      <c r="GT12" s="17"/>
      <c r="GU12" s="17"/>
      <c r="GV12" s="17"/>
      <c r="GW12" s="17"/>
      <c r="GX12" s="17"/>
      <c r="GY12" s="17"/>
      <c r="GZ12" s="17"/>
      <c r="HA12" s="17"/>
      <c r="HB12" s="17"/>
      <c r="HC12" s="17"/>
      <c r="HD12" s="17"/>
      <c r="HE12" s="17"/>
      <c r="HF12" s="17"/>
      <c r="HG12" s="17"/>
      <c r="HH12" s="17"/>
      <c r="HI12" s="17"/>
      <c r="HJ12" s="17"/>
      <c r="HK12" s="17"/>
      <c r="HL12" s="17"/>
      <c r="HM12" s="17"/>
      <c r="HN12" s="17"/>
      <c r="HO12" s="17"/>
      <c r="HP12" s="17"/>
      <c r="HQ12" s="17"/>
      <c r="HR12" s="17"/>
      <c r="HS12" s="17"/>
      <c r="HT12" s="17"/>
      <c r="HU12" s="17"/>
      <c r="HV12" s="17"/>
      <c r="HW12" s="17"/>
      <c r="HX12" s="17"/>
      <c r="HY12" s="17"/>
      <c r="HZ12" s="17"/>
    </row>
    <row r="13" spans="1:234">
      <c r="A13" s="135"/>
      <c r="B13" s="146"/>
      <c r="C13" s="149"/>
      <c r="D13" s="19"/>
      <c r="E13" s="25"/>
      <c r="F13" s="21" t="s">
        <v>160</v>
      </c>
      <c r="G13" s="22">
        <v>44718</v>
      </c>
      <c r="H13" s="22">
        <v>44718</v>
      </c>
      <c r="I13" s="151"/>
      <c r="J13" s="17"/>
      <c r="K13" s="17"/>
      <c r="L13" s="18"/>
      <c r="M13" s="17"/>
      <c r="N13" s="17"/>
      <c r="O13" s="17"/>
      <c r="P13" s="17"/>
      <c r="Q13" s="17"/>
      <c r="R13" s="18"/>
      <c r="S13" s="18"/>
      <c r="T13" s="18"/>
      <c r="U13" s="17"/>
      <c r="V13" s="17"/>
      <c r="W13" s="17"/>
      <c r="X13" s="17"/>
      <c r="Y13" s="17"/>
      <c r="Z13" s="18"/>
      <c r="AA13" s="17"/>
      <c r="AB13" s="17"/>
      <c r="AC13" s="17"/>
      <c r="AD13" s="17"/>
      <c r="AE13" s="17"/>
      <c r="AF13" s="17"/>
      <c r="AG13" s="18"/>
      <c r="AH13" s="17"/>
      <c r="AI13" s="17"/>
      <c r="AJ13" s="17"/>
      <c r="AK13" s="17"/>
      <c r="AL13" s="17"/>
      <c r="AM13" s="17"/>
      <c r="AN13" s="18"/>
      <c r="AO13" s="17"/>
      <c r="AP13" s="17"/>
      <c r="AQ13" s="17"/>
      <c r="AR13" s="17"/>
      <c r="AS13" s="17"/>
      <c r="AT13" s="17"/>
      <c r="AU13" s="18"/>
      <c r="AV13" s="17"/>
      <c r="AW13" s="17"/>
      <c r="AX13" s="17"/>
      <c r="AY13" s="17"/>
      <c r="AZ13" s="17"/>
      <c r="BA13" s="17"/>
      <c r="BB13" s="18"/>
      <c r="BC13" s="17"/>
      <c r="BD13" s="17"/>
      <c r="BE13" s="17"/>
      <c r="BF13" s="17"/>
      <c r="BG13" s="17"/>
      <c r="BH13" s="17"/>
      <c r="BI13" s="18"/>
      <c r="BJ13" s="17"/>
      <c r="BK13" s="17"/>
      <c r="BL13" s="17"/>
      <c r="BM13" s="17"/>
      <c r="BN13" s="17"/>
      <c r="BO13" s="17"/>
      <c r="BP13" s="18"/>
      <c r="BQ13" s="17"/>
      <c r="BR13" s="17"/>
      <c r="BS13" s="17"/>
      <c r="BT13" s="17"/>
      <c r="BU13" s="17"/>
      <c r="BV13" s="17"/>
      <c r="BW13" s="17"/>
      <c r="BX13" s="18"/>
      <c r="BY13" s="17"/>
      <c r="BZ13" s="17"/>
      <c r="CA13" s="17"/>
      <c r="CB13" s="17"/>
      <c r="CC13" s="17"/>
      <c r="CD13" s="17"/>
      <c r="CE13" s="17"/>
      <c r="CF13" s="18"/>
      <c r="CG13" s="17"/>
      <c r="CH13" s="17"/>
      <c r="CI13" s="17"/>
      <c r="CJ13" s="17"/>
      <c r="CK13" s="17"/>
      <c r="CL13" s="17"/>
      <c r="CM13" s="17"/>
      <c r="CN13" s="18"/>
      <c r="CO13" s="17"/>
      <c r="CP13" s="17"/>
      <c r="CQ13" s="17"/>
      <c r="CR13" s="17"/>
      <c r="CS13" s="17"/>
      <c r="CT13" s="17"/>
      <c r="CU13" s="17"/>
      <c r="CV13" s="18"/>
      <c r="CW13" s="17"/>
      <c r="CX13" s="17"/>
      <c r="CY13" s="17"/>
      <c r="CZ13" s="17"/>
      <c r="DA13" s="17"/>
      <c r="DB13" s="17"/>
      <c r="DC13" s="17"/>
      <c r="DD13" s="18"/>
      <c r="DE13" s="17"/>
      <c r="DF13" s="17"/>
      <c r="DG13" s="17"/>
      <c r="DH13" s="17"/>
      <c r="DI13" s="17"/>
      <c r="DJ13" s="17"/>
      <c r="DK13" s="17"/>
      <c r="DL13" s="17"/>
      <c r="DM13" s="17"/>
      <c r="DN13" s="17"/>
      <c r="DO13" s="17"/>
      <c r="DP13" s="17"/>
      <c r="DQ13" s="17"/>
      <c r="DR13" s="17"/>
      <c r="DS13" s="17"/>
      <c r="DT13" s="17"/>
      <c r="DU13" s="17"/>
      <c r="DV13" s="17"/>
      <c r="DW13" s="17"/>
      <c r="DX13" s="17"/>
      <c r="DY13" s="17"/>
      <c r="DZ13" s="17"/>
      <c r="EA13" s="17"/>
      <c r="EB13" s="17"/>
      <c r="EC13" s="17"/>
      <c r="ED13" s="17"/>
      <c r="EE13" s="17"/>
      <c r="EF13" s="17"/>
      <c r="EG13" s="17"/>
      <c r="EH13" s="17"/>
      <c r="EI13" s="17"/>
      <c r="EJ13" s="17"/>
      <c r="EK13" s="17"/>
      <c r="EL13" s="17"/>
      <c r="EM13" s="17"/>
      <c r="EN13" s="17"/>
      <c r="EO13" s="17"/>
      <c r="EP13" s="17"/>
      <c r="EQ13" s="17"/>
      <c r="ER13" s="17"/>
      <c r="ES13" s="17"/>
      <c r="ET13" s="17"/>
      <c r="EU13" s="17"/>
      <c r="EV13" s="17"/>
      <c r="EW13" s="17"/>
      <c r="EX13" s="17"/>
      <c r="EY13" s="17"/>
      <c r="EZ13" s="17"/>
      <c r="FA13" s="17"/>
      <c r="FB13" s="17"/>
      <c r="FC13" s="17"/>
      <c r="FD13" s="17"/>
      <c r="FE13" s="17"/>
      <c r="FF13" s="17"/>
      <c r="FG13" s="17"/>
      <c r="FH13" s="17"/>
      <c r="FI13" s="17"/>
      <c r="FJ13" s="17"/>
      <c r="FK13" s="17"/>
      <c r="FL13" s="17"/>
      <c r="FM13" s="17"/>
      <c r="FN13" s="17"/>
      <c r="FO13" s="17"/>
      <c r="FP13" s="17"/>
      <c r="FQ13" s="17"/>
      <c r="FR13" s="17"/>
      <c r="FS13" s="17"/>
      <c r="FT13" s="17"/>
      <c r="FU13" s="17"/>
      <c r="FV13" s="17"/>
      <c r="FW13" s="17"/>
      <c r="FX13" s="17"/>
      <c r="FY13" s="17"/>
      <c r="FZ13" s="17"/>
      <c r="GA13" s="17"/>
      <c r="GB13" s="17"/>
      <c r="GC13" s="17"/>
      <c r="GD13" s="17"/>
      <c r="GE13" s="17"/>
      <c r="GF13" s="17"/>
      <c r="GG13" s="17"/>
      <c r="GH13" s="17"/>
      <c r="GI13" s="17"/>
      <c r="GJ13" s="17"/>
      <c r="GK13" s="17"/>
      <c r="GL13" s="17"/>
      <c r="GM13" s="17"/>
      <c r="GN13" s="17"/>
      <c r="GO13" s="17"/>
      <c r="GP13" s="17"/>
      <c r="GQ13" s="17"/>
      <c r="GR13" s="17"/>
      <c r="GS13" s="17"/>
      <c r="GT13" s="17"/>
      <c r="GU13" s="17"/>
      <c r="GV13" s="17"/>
      <c r="GW13" s="17"/>
      <c r="GX13" s="17"/>
      <c r="GY13" s="17"/>
      <c r="GZ13" s="17"/>
      <c r="HA13" s="17"/>
      <c r="HB13" s="17"/>
      <c r="HC13" s="17"/>
      <c r="HD13" s="17"/>
      <c r="HE13" s="17"/>
      <c r="HF13" s="17"/>
      <c r="HG13" s="17"/>
      <c r="HH13" s="17"/>
      <c r="HI13" s="17"/>
      <c r="HJ13" s="17"/>
      <c r="HK13" s="17"/>
      <c r="HL13" s="17"/>
      <c r="HM13" s="17"/>
      <c r="HN13" s="17"/>
      <c r="HO13" s="17"/>
      <c r="HP13" s="17"/>
      <c r="HQ13" s="17"/>
      <c r="HR13" s="17"/>
      <c r="HS13" s="17"/>
      <c r="HT13" s="17"/>
      <c r="HU13" s="17"/>
      <c r="HV13" s="17"/>
      <c r="HW13" s="17"/>
      <c r="HX13" s="17"/>
      <c r="HY13" s="17"/>
      <c r="HZ13" s="17"/>
    </row>
    <row r="14" spans="1:234">
      <c r="A14" s="135">
        <v>6</v>
      </c>
      <c r="B14" s="146"/>
      <c r="C14" s="157" t="s">
        <v>169</v>
      </c>
      <c r="D14" s="12" t="s">
        <v>170</v>
      </c>
      <c r="E14" s="24" t="s">
        <v>171</v>
      </c>
      <c r="F14" s="14" t="s">
        <v>159</v>
      </c>
      <c r="G14" s="15">
        <v>44713</v>
      </c>
      <c r="H14" s="15">
        <f>H20</f>
        <v>44879</v>
      </c>
      <c r="I14" s="150">
        <f ca="1">IF(OR(H14="-",H14="",H15&lt;&gt;""),"Hoàn tất",H14-TODAY())</f>
        <v>-164</v>
      </c>
      <c r="J14" s="17"/>
      <c r="K14" s="17"/>
      <c r="L14" s="18"/>
      <c r="M14" s="17"/>
      <c r="N14" s="17"/>
      <c r="O14" s="17"/>
      <c r="P14" s="17"/>
      <c r="Q14" s="17"/>
      <c r="R14" s="18"/>
      <c r="S14" s="18"/>
      <c r="T14" s="18"/>
      <c r="U14" s="17"/>
      <c r="V14" s="17"/>
      <c r="W14" s="17"/>
      <c r="X14" s="17"/>
      <c r="Y14" s="17"/>
      <c r="Z14" s="18"/>
      <c r="AA14" s="17"/>
      <c r="AB14" s="17"/>
      <c r="AC14" s="17"/>
      <c r="AD14" s="17"/>
      <c r="AE14" s="17"/>
      <c r="AF14" s="17"/>
      <c r="AG14" s="18"/>
      <c r="AH14" s="17"/>
      <c r="AI14" s="17"/>
      <c r="AJ14" s="17"/>
      <c r="AK14" s="17"/>
      <c r="AL14" s="17"/>
      <c r="AM14" s="17"/>
      <c r="AN14" s="18"/>
      <c r="AO14" s="17"/>
      <c r="AP14" s="17"/>
      <c r="AQ14" s="17"/>
      <c r="AR14" s="17"/>
      <c r="AS14" s="17"/>
      <c r="AT14" s="17"/>
      <c r="AU14" s="18"/>
      <c r="AV14" s="17"/>
      <c r="AW14" s="17"/>
      <c r="AX14" s="17"/>
      <c r="AY14" s="17"/>
      <c r="AZ14" s="17"/>
      <c r="BA14" s="17"/>
      <c r="BB14" s="18"/>
      <c r="BC14" s="17"/>
      <c r="BD14" s="17"/>
      <c r="BE14" s="17"/>
      <c r="BF14" s="17"/>
      <c r="BG14" s="17"/>
      <c r="BH14" s="17"/>
      <c r="BI14" s="18"/>
      <c r="BJ14" s="17"/>
      <c r="BK14" s="17"/>
      <c r="BL14" s="17"/>
      <c r="BM14" s="17"/>
      <c r="BN14" s="17"/>
      <c r="BO14" s="17"/>
      <c r="BP14" s="18"/>
      <c r="BQ14" s="17"/>
      <c r="BR14" s="17"/>
      <c r="BS14" s="17"/>
      <c r="BT14" s="17"/>
      <c r="BU14" s="17"/>
      <c r="BV14" s="17"/>
      <c r="BW14" s="17"/>
      <c r="BX14" s="18"/>
      <c r="BY14" s="17"/>
      <c r="BZ14" s="17"/>
      <c r="CA14" s="17"/>
      <c r="CB14" s="17"/>
      <c r="CC14" s="17"/>
      <c r="CD14" s="17"/>
      <c r="CE14" s="17"/>
      <c r="CF14" s="18"/>
      <c r="CG14" s="17"/>
      <c r="CH14" s="17"/>
      <c r="CI14" s="17"/>
      <c r="CJ14" s="17"/>
      <c r="CK14" s="17"/>
      <c r="CL14" s="17"/>
      <c r="CM14" s="17"/>
      <c r="CN14" s="18"/>
      <c r="CO14" s="17"/>
      <c r="CP14" s="17"/>
      <c r="CQ14" s="17"/>
      <c r="CR14" s="17"/>
      <c r="CS14" s="17"/>
      <c r="CT14" s="17"/>
      <c r="CU14" s="17"/>
      <c r="CV14" s="18"/>
      <c r="CW14" s="17"/>
      <c r="CX14" s="17"/>
      <c r="CY14" s="17"/>
      <c r="CZ14" s="17"/>
      <c r="DA14" s="17"/>
      <c r="DB14" s="17"/>
      <c r="DC14" s="17"/>
      <c r="DD14" s="18"/>
      <c r="DE14" s="17"/>
      <c r="DF14" s="17"/>
      <c r="DG14" s="17"/>
      <c r="DH14" s="17"/>
      <c r="DI14" s="17"/>
      <c r="DJ14" s="17"/>
      <c r="DK14" s="17"/>
      <c r="DL14" s="17"/>
      <c r="DM14" s="17"/>
      <c r="DN14" s="17"/>
      <c r="DO14" s="17"/>
      <c r="DP14" s="17"/>
      <c r="DQ14" s="17"/>
      <c r="DR14" s="17"/>
      <c r="DS14" s="17"/>
      <c r="DT14" s="17"/>
      <c r="DU14" s="17"/>
      <c r="DV14" s="17"/>
      <c r="DW14" s="17"/>
      <c r="DX14" s="17"/>
      <c r="DY14" s="17"/>
      <c r="DZ14" s="17"/>
      <c r="EA14" s="17"/>
      <c r="EB14" s="17"/>
      <c r="EC14" s="17"/>
      <c r="ED14" s="17"/>
      <c r="EE14" s="17"/>
      <c r="EF14" s="17"/>
      <c r="EG14" s="17"/>
      <c r="EH14" s="17"/>
      <c r="EI14" s="17"/>
      <c r="EJ14" s="17"/>
      <c r="EK14" s="17"/>
      <c r="EL14" s="17"/>
      <c r="EM14" s="17"/>
      <c r="EN14" s="17"/>
      <c r="EO14" s="17"/>
      <c r="EP14" s="17"/>
      <c r="EQ14" s="17"/>
      <c r="ER14" s="17"/>
      <c r="ES14" s="17"/>
      <c r="ET14" s="17"/>
      <c r="EU14" s="17"/>
      <c r="EV14" s="17"/>
      <c r="EW14" s="17"/>
      <c r="EX14" s="17"/>
      <c r="EY14" s="17"/>
      <c r="EZ14" s="17"/>
      <c r="FA14" s="17"/>
      <c r="FB14" s="17"/>
      <c r="FC14" s="17"/>
      <c r="FD14" s="17"/>
      <c r="FE14" s="17"/>
      <c r="FF14" s="17"/>
      <c r="FG14" s="17"/>
      <c r="FH14" s="17"/>
      <c r="FI14" s="17"/>
      <c r="FJ14" s="17"/>
      <c r="FK14" s="17"/>
      <c r="FL14" s="17"/>
      <c r="FM14" s="17"/>
      <c r="FN14" s="17"/>
      <c r="FO14" s="17"/>
      <c r="FP14" s="17"/>
      <c r="FQ14" s="17"/>
      <c r="FR14" s="17"/>
      <c r="FS14" s="17"/>
      <c r="FT14" s="17"/>
      <c r="FU14" s="17"/>
      <c r="FV14" s="17"/>
      <c r="FW14" s="17"/>
      <c r="FX14" s="17"/>
      <c r="FY14" s="17"/>
      <c r="FZ14" s="17"/>
      <c r="GA14" s="17"/>
      <c r="GB14" s="17"/>
      <c r="GC14" s="17"/>
      <c r="GD14" s="17"/>
      <c r="GE14" s="17"/>
      <c r="GF14" s="17"/>
      <c r="GG14" s="17"/>
      <c r="GH14" s="17"/>
      <c r="GI14" s="17"/>
      <c r="GJ14" s="17"/>
      <c r="GK14" s="17"/>
      <c r="GL14" s="17"/>
      <c r="GM14" s="17"/>
      <c r="GN14" s="17"/>
      <c r="GO14" s="17"/>
      <c r="GP14" s="17"/>
      <c r="GQ14" s="17"/>
      <c r="GR14" s="17"/>
      <c r="GS14" s="17"/>
      <c r="GT14" s="17"/>
      <c r="GU14" s="17"/>
      <c r="GV14" s="17"/>
      <c r="GW14" s="17"/>
      <c r="GX14" s="17"/>
      <c r="GY14" s="17"/>
      <c r="GZ14" s="17"/>
      <c r="HA14" s="17"/>
      <c r="HB14" s="17"/>
      <c r="HC14" s="17"/>
      <c r="HD14" s="17"/>
      <c r="HE14" s="17"/>
      <c r="HF14" s="17"/>
      <c r="HG14" s="17"/>
      <c r="HH14" s="17"/>
      <c r="HI14" s="17"/>
      <c r="HJ14" s="17"/>
      <c r="HK14" s="17"/>
      <c r="HL14" s="17"/>
      <c r="HM14" s="17"/>
      <c r="HN14" s="17"/>
      <c r="HO14" s="17"/>
      <c r="HP14" s="17"/>
      <c r="HQ14" s="17"/>
      <c r="HR14" s="17"/>
      <c r="HS14" s="17"/>
      <c r="HT14" s="17"/>
      <c r="HU14" s="17"/>
      <c r="HV14" s="17"/>
      <c r="HW14" s="17"/>
      <c r="HX14" s="17"/>
      <c r="HY14" s="17"/>
      <c r="HZ14" s="17"/>
    </row>
    <row r="15" spans="1:234">
      <c r="A15" s="135"/>
      <c r="B15" s="146"/>
      <c r="C15" s="158"/>
      <c r="D15" s="19" t="s">
        <v>172</v>
      </c>
      <c r="E15" s="25"/>
      <c r="F15" s="21" t="s">
        <v>160</v>
      </c>
      <c r="G15" s="22"/>
      <c r="H15" s="22"/>
      <c r="I15" s="151"/>
      <c r="J15" s="17"/>
      <c r="K15" s="17"/>
      <c r="L15" s="18"/>
      <c r="M15" s="17"/>
      <c r="N15" s="17"/>
      <c r="O15" s="17"/>
      <c r="P15" s="17"/>
      <c r="Q15" s="17"/>
      <c r="R15" s="18"/>
      <c r="S15" s="18"/>
      <c r="T15" s="18"/>
      <c r="U15" s="17"/>
      <c r="V15" s="17"/>
      <c r="W15" s="17"/>
      <c r="X15" s="17"/>
      <c r="Y15" s="17"/>
      <c r="Z15" s="18"/>
      <c r="AA15" s="17"/>
      <c r="AB15" s="17"/>
      <c r="AC15" s="17"/>
      <c r="AD15" s="17"/>
      <c r="AE15" s="17"/>
      <c r="AF15" s="17"/>
      <c r="AG15" s="18"/>
      <c r="AH15" s="17"/>
      <c r="AI15" s="17"/>
      <c r="AJ15" s="17"/>
      <c r="AK15" s="17"/>
      <c r="AL15" s="17"/>
      <c r="AM15" s="17"/>
      <c r="AN15" s="18"/>
      <c r="AO15" s="17"/>
      <c r="AP15" s="17"/>
      <c r="AQ15" s="17"/>
      <c r="AR15" s="17"/>
      <c r="AS15" s="17"/>
      <c r="AT15" s="17"/>
      <c r="AU15" s="18"/>
      <c r="AV15" s="17"/>
      <c r="AW15" s="17"/>
      <c r="AX15" s="17"/>
      <c r="AY15" s="17"/>
      <c r="AZ15" s="17"/>
      <c r="BA15" s="17"/>
      <c r="BB15" s="18"/>
      <c r="BC15" s="17"/>
      <c r="BD15" s="17"/>
      <c r="BE15" s="17"/>
      <c r="BF15" s="17"/>
      <c r="BG15" s="17"/>
      <c r="BH15" s="17"/>
      <c r="BI15" s="18"/>
      <c r="BJ15" s="17"/>
      <c r="BK15" s="17"/>
      <c r="BL15" s="17"/>
      <c r="BM15" s="17"/>
      <c r="BN15" s="17"/>
      <c r="BO15" s="17"/>
      <c r="BP15" s="18"/>
      <c r="BQ15" s="17"/>
      <c r="BR15" s="17"/>
      <c r="BS15" s="17"/>
      <c r="BT15" s="17"/>
      <c r="BU15" s="17"/>
      <c r="BV15" s="17"/>
      <c r="BW15" s="17"/>
      <c r="BX15" s="18"/>
      <c r="BY15" s="17"/>
      <c r="BZ15" s="17"/>
      <c r="CA15" s="17"/>
      <c r="CB15" s="17"/>
      <c r="CC15" s="17"/>
      <c r="CD15" s="17"/>
      <c r="CE15" s="17"/>
      <c r="CF15" s="18"/>
      <c r="CG15" s="17"/>
      <c r="CH15" s="17"/>
      <c r="CI15" s="17"/>
      <c r="CJ15" s="17"/>
      <c r="CK15" s="17"/>
      <c r="CL15" s="17"/>
      <c r="CM15" s="17"/>
      <c r="CN15" s="18"/>
      <c r="CO15" s="17"/>
      <c r="CP15" s="17"/>
      <c r="CQ15" s="17"/>
      <c r="CR15" s="17"/>
      <c r="CS15" s="17"/>
      <c r="CT15" s="17"/>
      <c r="CU15" s="17"/>
      <c r="CV15" s="18"/>
      <c r="CW15" s="17"/>
      <c r="CX15" s="17"/>
      <c r="CY15" s="17"/>
      <c r="CZ15" s="17"/>
      <c r="DA15" s="17"/>
      <c r="DB15" s="17"/>
      <c r="DC15" s="17"/>
      <c r="DD15" s="18"/>
      <c r="DE15" s="17"/>
      <c r="DF15" s="17"/>
      <c r="DG15" s="17"/>
      <c r="DH15" s="17"/>
      <c r="DI15" s="17"/>
      <c r="DJ15" s="17"/>
      <c r="DK15" s="17"/>
      <c r="DL15" s="17"/>
      <c r="DM15" s="17"/>
      <c r="DN15" s="17"/>
      <c r="DO15" s="17"/>
      <c r="DP15" s="17"/>
      <c r="DQ15" s="17"/>
      <c r="DR15" s="17"/>
      <c r="DS15" s="17"/>
      <c r="DT15" s="17"/>
      <c r="DU15" s="17"/>
      <c r="DV15" s="17"/>
      <c r="DW15" s="17"/>
      <c r="DX15" s="17"/>
      <c r="DY15" s="17"/>
      <c r="DZ15" s="17"/>
      <c r="EA15" s="17"/>
      <c r="EB15" s="17"/>
      <c r="EC15" s="17"/>
      <c r="ED15" s="17"/>
      <c r="EE15" s="17"/>
      <c r="EF15" s="17"/>
      <c r="EG15" s="17"/>
      <c r="EH15" s="17"/>
      <c r="EI15" s="17"/>
      <c r="EJ15" s="17"/>
      <c r="EK15" s="17"/>
      <c r="EL15" s="17"/>
      <c r="EM15" s="17"/>
      <c r="EN15" s="17"/>
      <c r="EO15" s="17"/>
      <c r="EP15" s="17"/>
      <c r="EQ15" s="17"/>
      <c r="ER15" s="17"/>
      <c r="ES15" s="17"/>
      <c r="ET15" s="17"/>
      <c r="EU15" s="17"/>
      <c r="EV15" s="17"/>
      <c r="EW15" s="17"/>
      <c r="EX15" s="17"/>
      <c r="EY15" s="17"/>
      <c r="EZ15" s="17"/>
      <c r="FA15" s="17"/>
      <c r="FB15" s="17"/>
      <c r="FC15" s="17"/>
      <c r="FD15" s="17"/>
      <c r="FE15" s="17"/>
      <c r="FF15" s="17"/>
      <c r="FG15" s="17"/>
      <c r="FH15" s="17"/>
      <c r="FI15" s="17"/>
      <c r="FJ15" s="17"/>
      <c r="FK15" s="17"/>
      <c r="FL15" s="17"/>
      <c r="FM15" s="17"/>
      <c r="FN15" s="17"/>
      <c r="FO15" s="17"/>
      <c r="FP15" s="17"/>
      <c r="FQ15" s="17"/>
      <c r="FR15" s="17"/>
      <c r="FS15" s="17"/>
      <c r="FT15" s="17"/>
      <c r="FU15" s="17"/>
      <c r="FV15" s="17"/>
      <c r="FW15" s="17"/>
      <c r="FX15" s="17"/>
      <c r="FY15" s="17"/>
      <c r="FZ15" s="17"/>
      <c r="GA15" s="17"/>
      <c r="GB15" s="17"/>
      <c r="GC15" s="17"/>
      <c r="GD15" s="17"/>
      <c r="GE15" s="17"/>
      <c r="GF15" s="17"/>
      <c r="GG15" s="17"/>
      <c r="GH15" s="17"/>
      <c r="GI15" s="17"/>
      <c r="GJ15" s="17"/>
      <c r="GK15" s="17"/>
      <c r="GL15" s="17"/>
      <c r="GM15" s="17"/>
      <c r="GN15" s="17"/>
      <c r="GO15" s="17"/>
      <c r="GP15" s="17"/>
      <c r="GQ15" s="17"/>
      <c r="GR15" s="17"/>
      <c r="GS15" s="17"/>
      <c r="GT15" s="17"/>
      <c r="GU15" s="17"/>
      <c r="GV15" s="17"/>
      <c r="GW15" s="17"/>
      <c r="GX15" s="17"/>
      <c r="GY15" s="17"/>
      <c r="GZ15" s="17"/>
      <c r="HA15" s="17"/>
      <c r="HB15" s="17"/>
      <c r="HC15" s="17"/>
      <c r="HD15" s="17"/>
      <c r="HE15" s="17"/>
      <c r="HF15" s="17"/>
      <c r="HG15" s="17"/>
      <c r="HH15" s="17"/>
      <c r="HI15" s="17"/>
      <c r="HJ15" s="17"/>
      <c r="HK15" s="17"/>
      <c r="HL15" s="17"/>
      <c r="HM15" s="17"/>
      <c r="HN15" s="17"/>
      <c r="HO15" s="17"/>
      <c r="HP15" s="17"/>
      <c r="HQ15" s="17"/>
      <c r="HR15" s="17"/>
      <c r="HS15" s="17"/>
      <c r="HT15" s="17"/>
      <c r="HU15" s="17"/>
      <c r="HV15" s="17"/>
      <c r="HW15" s="17"/>
      <c r="HX15" s="17"/>
      <c r="HY15" s="17"/>
      <c r="HZ15" s="17"/>
    </row>
    <row r="16" spans="1:234">
      <c r="A16" s="135">
        <v>7</v>
      </c>
      <c r="B16" s="146"/>
      <c r="C16" s="158"/>
      <c r="D16" s="12" t="s">
        <v>173</v>
      </c>
      <c r="E16" s="24" t="s">
        <v>174</v>
      </c>
      <c r="F16" s="14" t="s">
        <v>159</v>
      </c>
      <c r="G16" s="15">
        <v>44788</v>
      </c>
      <c r="H16" s="15">
        <v>44819</v>
      </c>
      <c r="I16" s="150" t="str">
        <f ca="1">IF(OR(H16="-",H16="",H17&lt;&gt;""),"Hoàn tất",H16-TODAY())</f>
        <v>Hoàn tất</v>
      </c>
      <c r="J16" s="17"/>
      <c r="K16" s="17"/>
      <c r="L16" s="18"/>
      <c r="M16" s="17"/>
      <c r="N16" s="17"/>
      <c r="O16" s="17"/>
      <c r="P16" s="17"/>
      <c r="Q16" s="17"/>
      <c r="R16" s="18"/>
      <c r="S16" s="18"/>
      <c r="T16" s="18"/>
      <c r="U16" s="17"/>
      <c r="V16" s="17"/>
      <c r="W16" s="17"/>
      <c r="X16" s="17"/>
      <c r="Y16" s="17"/>
      <c r="Z16" s="18"/>
      <c r="AA16" s="17"/>
      <c r="AB16" s="17"/>
      <c r="AC16" s="17"/>
      <c r="AD16" s="17"/>
      <c r="AE16" s="17"/>
      <c r="AF16" s="17"/>
      <c r="AG16" s="18"/>
      <c r="AH16" s="17"/>
      <c r="AI16" s="17"/>
      <c r="AJ16" s="17"/>
      <c r="AK16" s="17"/>
      <c r="AL16" s="17"/>
      <c r="AM16" s="17"/>
      <c r="AN16" s="18"/>
      <c r="AO16" s="17"/>
      <c r="AP16" s="17"/>
      <c r="AQ16" s="17"/>
      <c r="AR16" s="17"/>
      <c r="AS16" s="17"/>
      <c r="AT16" s="17"/>
      <c r="AU16" s="18"/>
      <c r="AV16" s="17"/>
      <c r="AW16" s="17"/>
      <c r="AX16" s="17"/>
      <c r="AY16" s="17"/>
      <c r="AZ16" s="17"/>
      <c r="BA16" s="17"/>
      <c r="BB16" s="18"/>
      <c r="BC16" s="17"/>
      <c r="BD16" s="17"/>
      <c r="BE16" s="17"/>
      <c r="BF16" s="17"/>
      <c r="BG16" s="17"/>
      <c r="BH16" s="17"/>
      <c r="BI16" s="18"/>
      <c r="BJ16" s="17"/>
      <c r="BK16" s="17"/>
      <c r="BL16" s="17"/>
      <c r="BM16" s="17"/>
      <c r="BN16" s="17"/>
      <c r="BO16" s="17"/>
      <c r="BP16" s="18"/>
      <c r="BQ16" s="17"/>
      <c r="BR16" s="17"/>
      <c r="BS16" s="17"/>
      <c r="BT16" s="17"/>
      <c r="BU16" s="17"/>
      <c r="BV16" s="17"/>
      <c r="BW16" s="17"/>
      <c r="BX16" s="18"/>
      <c r="BY16" s="17"/>
      <c r="BZ16" s="17"/>
      <c r="CA16" s="17"/>
      <c r="CB16" s="17"/>
      <c r="CC16" s="17"/>
      <c r="CD16" s="17"/>
      <c r="CE16" s="17"/>
      <c r="CF16" s="18"/>
      <c r="CG16" s="17"/>
      <c r="CH16" s="17"/>
      <c r="CI16" s="17"/>
      <c r="CJ16" s="17"/>
      <c r="CK16" s="17"/>
      <c r="CL16" s="17"/>
      <c r="CM16" s="17"/>
      <c r="CN16" s="18"/>
      <c r="CO16" s="17"/>
      <c r="CP16" s="17"/>
      <c r="CQ16" s="17"/>
      <c r="CR16" s="17"/>
      <c r="CS16" s="17"/>
      <c r="CT16" s="17"/>
      <c r="CU16" s="17"/>
      <c r="CV16" s="18"/>
      <c r="CW16" s="17"/>
      <c r="CX16" s="17"/>
      <c r="CY16" s="17"/>
      <c r="CZ16" s="17"/>
      <c r="DA16" s="17"/>
      <c r="DB16" s="17"/>
      <c r="DC16" s="17"/>
      <c r="DD16" s="18"/>
      <c r="DE16" s="17"/>
      <c r="DF16" s="17"/>
      <c r="DG16" s="17"/>
      <c r="DH16" s="17"/>
      <c r="DI16" s="17"/>
      <c r="DJ16" s="17"/>
      <c r="DK16" s="17"/>
      <c r="DL16" s="17"/>
      <c r="DM16" s="17"/>
      <c r="DN16" s="17"/>
      <c r="DO16" s="17"/>
      <c r="DP16" s="17"/>
      <c r="DQ16" s="17"/>
      <c r="DR16" s="17"/>
      <c r="DS16" s="17"/>
      <c r="DT16" s="17"/>
      <c r="DU16" s="17"/>
      <c r="DV16" s="17"/>
      <c r="DW16" s="17"/>
      <c r="DX16" s="17"/>
      <c r="DY16" s="17"/>
      <c r="DZ16" s="17"/>
      <c r="EA16" s="17"/>
      <c r="EB16" s="17"/>
      <c r="EC16" s="17"/>
      <c r="ED16" s="17"/>
      <c r="EE16" s="17"/>
      <c r="EF16" s="17"/>
      <c r="EG16" s="17"/>
      <c r="EH16" s="17"/>
      <c r="EI16" s="17"/>
      <c r="EJ16" s="17"/>
      <c r="EK16" s="17"/>
      <c r="EL16" s="17"/>
      <c r="EM16" s="17"/>
      <c r="EN16" s="17"/>
      <c r="EO16" s="17"/>
      <c r="EP16" s="17"/>
      <c r="EQ16" s="17"/>
      <c r="ER16" s="17"/>
      <c r="ES16" s="17"/>
      <c r="ET16" s="17"/>
      <c r="EU16" s="17"/>
      <c r="EV16" s="17"/>
      <c r="EW16" s="17"/>
      <c r="EX16" s="17"/>
      <c r="EY16" s="17"/>
      <c r="EZ16" s="17"/>
      <c r="FA16" s="17"/>
      <c r="FB16" s="17"/>
      <c r="FC16" s="17"/>
      <c r="FD16" s="17"/>
      <c r="FE16" s="17"/>
      <c r="FF16" s="17"/>
      <c r="FG16" s="17"/>
      <c r="FH16" s="17"/>
      <c r="FI16" s="17"/>
      <c r="FJ16" s="17"/>
      <c r="FK16" s="17"/>
      <c r="FL16" s="17"/>
      <c r="FM16" s="17"/>
      <c r="FN16" s="17"/>
      <c r="FO16" s="17"/>
      <c r="FP16" s="17"/>
      <c r="FQ16" s="17"/>
      <c r="FR16" s="17"/>
      <c r="FS16" s="17"/>
      <c r="FT16" s="17"/>
      <c r="FU16" s="17"/>
      <c r="FV16" s="17"/>
      <c r="FW16" s="17"/>
      <c r="FX16" s="17"/>
      <c r="FY16" s="17"/>
      <c r="FZ16" s="17"/>
      <c r="GA16" s="17"/>
      <c r="GB16" s="17"/>
      <c r="GC16" s="17"/>
      <c r="GD16" s="17"/>
      <c r="GE16" s="17"/>
      <c r="GF16" s="17"/>
      <c r="GG16" s="17"/>
      <c r="GH16" s="17"/>
      <c r="GI16" s="17"/>
      <c r="GJ16" s="17"/>
      <c r="GK16" s="17"/>
      <c r="GL16" s="17"/>
      <c r="GM16" s="17"/>
      <c r="GN16" s="17"/>
      <c r="GO16" s="17"/>
      <c r="GP16" s="17"/>
      <c r="GQ16" s="17"/>
      <c r="GR16" s="17"/>
      <c r="GS16" s="17"/>
      <c r="GT16" s="17"/>
      <c r="GU16" s="17"/>
      <c r="GV16" s="17"/>
      <c r="GW16" s="17"/>
      <c r="GX16" s="17"/>
      <c r="GY16" s="17"/>
      <c r="GZ16" s="17"/>
      <c r="HA16" s="17"/>
      <c r="HB16" s="17"/>
      <c r="HC16" s="17"/>
      <c r="HD16" s="17"/>
      <c r="HE16" s="17"/>
      <c r="HF16" s="17"/>
      <c r="HG16" s="17"/>
      <c r="HH16" s="17"/>
      <c r="HI16" s="17"/>
      <c r="HJ16" s="17"/>
      <c r="HK16" s="17"/>
      <c r="HL16" s="17"/>
      <c r="HM16" s="17"/>
      <c r="HN16" s="17"/>
      <c r="HO16" s="17"/>
      <c r="HP16" s="17"/>
      <c r="HQ16" s="17"/>
      <c r="HR16" s="17"/>
      <c r="HS16" s="17"/>
      <c r="HT16" s="17"/>
      <c r="HU16" s="17"/>
      <c r="HV16" s="17"/>
      <c r="HW16" s="17"/>
      <c r="HX16" s="17"/>
      <c r="HY16" s="17"/>
      <c r="HZ16" s="17"/>
    </row>
    <row r="17" spans="1:234">
      <c r="A17" s="135"/>
      <c r="B17" s="146"/>
      <c r="C17" s="158"/>
      <c r="D17" s="19" t="s">
        <v>172</v>
      </c>
      <c r="E17" s="25"/>
      <c r="F17" s="21" t="s">
        <v>160</v>
      </c>
      <c r="G17" s="22">
        <v>44788</v>
      </c>
      <c r="H17" s="22">
        <v>44814</v>
      </c>
      <c r="I17" s="151"/>
      <c r="J17" s="17"/>
      <c r="K17" s="17"/>
      <c r="L17" s="18"/>
      <c r="M17" s="17"/>
      <c r="N17" s="17"/>
      <c r="O17" s="17"/>
      <c r="P17" s="17"/>
      <c r="Q17" s="17"/>
      <c r="R17" s="18"/>
      <c r="S17" s="18"/>
      <c r="T17" s="18"/>
      <c r="U17" s="17"/>
      <c r="V17" s="17"/>
      <c r="W17" s="17"/>
      <c r="X17" s="17"/>
      <c r="Y17" s="17"/>
      <c r="Z17" s="18"/>
      <c r="AA17" s="17"/>
      <c r="AB17" s="17"/>
      <c r="AC17" s="17"/>
      <c r="AD17" s="17"/>
      <c r="AE17" s="17"/>
      <c r="AF17" s="17"/>
      <c r="AG17" s="18"/>
      <c r="AH17" s="17"/>
      <c r="AI17" s="17"/>
      <c r="AJ17" s="17"/>
      <c r="AK17" s="17"/>
      <c r="AL17" s="17"/>
      <c r="AM17" s="17"/>
      <c r="AN17" s="18"/>
      <c r="AO17" s="17"/>
      <c r="AP17" s="17"/>
      <c r="AQ17" s="17"/>
      <c r="AR17" s="17"/>
      <c r="AS17" s="17"/>
      <c r="AT17" s="17"/>
      <c r="AU17" s="18"/>
      <c r="AV17" s="17"/>
      <c r="AW17" s="17"/>
      <c r="AX17" s="17"/>
      <c r="AY17" s="17"/>
      <c r="AZ17" s="17"/>
      <c r="BA17" s="17"/>
      <c r="BB17" s="18"/>
      <c r="BC17" s="17"/>
      <c r="BD17" s="17"/>
      <c r="BE17" s="17"/>
      <c r="BF17" s="17"/>
      <c r="BG17" s="17"/>
      <c r="BH17" s="17"/>
      <c r="BI17" s="18"/>
      <c r="BJ17" s="17"/>
      <c r="BK17" s="17"/>
      <c r="BL17" s="17"/>
      <c r="BM17" s="17"/>
      <c r="BN17" s="17"/>
      <c r="BO17" s="17"/>
      <c r="BP17" s="18"/>
      <c r="BQ17" s="17"/>
      <c r="BR17" s="17"/>
      <c r="BS17" s="17"/>
      <c r="BT17" s="17"/>
      <c r="BU17" s="17"/>
      <c r="BV17" s="17"/>
      <c r="BW17" s="17"/>
      <c r="BX17" s="18"/>
      <c r="BY17" s="17"/>
      <c r="BZ17" s="17"/>
      <c r="CA17" s="17"/>
      <c r="CB17" s="17"/>
      <c r="CC17" s="17"/>
      <c r="CD17" s="17"/>
      <c r="CE17" s="17"/>
      <c r="CF17" s="18"/>
      <c r="CG17" s="17"/>
      <c r="CH17" s="17"/>
      <c r="CI17" s="17"/>
      <c r="CJ17" s="17"/>
      <c r="CK17" s="17"/>
      <c r="CL17" s="17"/>
      <c r="CM17" s="17"/>
      <c r="CN17" s="18"/>
      <c r="CO17" s="17"/>
      <c r="CP17" s="17"/>
      <c r="CQ17" s="17"/>
      <c r="CR17" s="17"/>
      <c r="CS17" s="17"/>
      <c r="CT17" s="17"/>
      <c r="CU17" s="17"/>
      <c r="CV17" s="18"/>
      <c r="CW17" s="17"/>
      <c r="CX17" s="17"/>
      <c r="CY17" s="17"/>
      <c r="CZ17" s="17"/>
      <c r="DA17" s="17"/>
      <c r="DB17" s="17"/>
      <c r="DC17" s="17"/>
      <c r="DD17" s="18"/>
      <c r="DE17" s="17"/>
      <c r="DF17" s="17"/>
      <c r="DG17" s="17"/>
      <c r="DH17" s="17"/>
      <c r="DI17" s="17"/>
      <c r="DJ17" s="17"/>
      <c r="DK17" s="17"/>
      <c r="DL17" s="17"/>
      <c r="DM17" s="17"/>
      <c r="DN17" s="17"/>
      <c r="DO17" s="17"/>
      <c r="DP17" s="17"/>
      <c r="DQ17" s="17"/>
      <c r="DR17" s="17"/>
      <c r="DS17" s="17"/>
      <c r="DT17" s="17"/>
      <c r="DU17" s="17"/>
      <c r="DV17" s="17"/>
      <c r="DW17" s="17"/>
      <c r="DX17" s="17"/>
      <c r="DY17" s="17"/>
      <c r="DZ17" s="17"/>
      <c r="EA17" s="17"/>
      <c r="EB17" s="17"/>
      <c r="EC17" s="17"/>
      <c r="ED17" s="17"/>
      <c r="EE17" s="17"/>
      <c r="EF17" s="17"/>
      <c r="EG17" s="17"/>
      <c r="EH17" s="17"/>
      <c r="EI17" s="17"/>
      <c r="EJ17" s="17"/>
      <c r="EK17" s="17"/>
      <c r="EL17" s="17"/>
      <c r="EM17" s="17"/>
      <c r="EN17" s="17"/>
      <c r="EO17" s="17"/>
      <c r="EP17" s="17"/>
      <c r="EQ17" s="17"/>
      <c r="ER17" s="17"/>
      <c r="ES17" s="17"/>
      <c r="ET17" s="17"/>
      <c r="EU17" s="17"/>
      <c r="EV17" s="17"/>
      <c r="EW17" s="17"/>
      <c r="EX17" s="17"/>
      <c r="EY17" s="17"/>
      <c r="EZ17" s="17"/>
      <c r="FA17" s="17"/>
      <c r="FB17" s="17"/>
      <c r="FC17" s="17"/>
      <c r="FD17" s="17"/>
      <c r="FE17" s="17"/>
      <c r="FF17" s="17"/>
      <c r="FG17" s="17"/>
      <c r="FH17" s="17"/>
      <c r="FI17" s="17"/>
      <c r="FJ17" s="17"/>
      <c r="FK17" s="17"/>
      <c r="FL17" s="17"/>
      <c r="FM17" s="17"/>
      <c r="FN17" s="17"/>
      <c r="FO17" s="17"/>
      <c r="FP17" s="17"/>
      <c r="FQ17" s="17"/>
      <c r="FR17" s="17"/>
      <c r="FS17" s="17"/>
      <c r="FT17" s="17"/>
      <c r="FU17" s="17"/>
      <c r="FV17" s="17"/>
      <c r="FW17" s="17"/>
      <c r="FX17" s="17"/>
      <c r="FY17" s="17"/>
      <c r="FZ17" s="17"/>
      <c r="GA17" s="17"/>
      <c r="GB17" s="17"/>
      <c r="GC17" s="17"/>
      <c r="GD17" s="17"/>
      <c r="GE17" s="17"/>
      <c r="GF17" s="17"/>
      <c r="GG17" s="17"/>
      <c r="GH17" s="17"/>
      <c r="GI17" s="17"/>
      <c r="GJ17" s="17"/>
      <c r="GK17" s="17"/>
      <c r="GL17" s="17"/>
      <c r="GM17" s="17"/>
      <c r="GN17" s="17"/>
      <c r="GO17" s="17"/>
      <c r="GP17" s="17"/>
      <c r="GQ17" s="17"/>
      <c r="GR17" s="17"/>
      <c r="GS17" s="17"/>
      <c r="GT17" s="17"/>
      <c r="GU17" s="17"/>
      <c r="GV17" s="17"/>
      <c r="GW17" s="17"/>
      <c r="GX17" s="17"/>
      <c r="GY17" s="17"/>
      <c r="GZ17" s="17"/>
      <c r="HA17" s="17"/>
      <c r="HB17" s="17"/>
      <c r="HC17" s="17"/>
      <c r="HD17" s="17"/>
      <c r="HE17" s="17"/>
      <c r="HF17" s="17"/>
      <c r="HG17" s="17"/>
      <c r="HH17" s="17"/>
      <c r="HI17" s="17"/>
      <c r="HJ17" s="17"/>
      <c r="HK17" s="17"/>
      <c r="HL17" s="17"/>
      <c r="HM17" s="17"/>
      <c r="HN17" s="17"/>
      <c r="HO17" s="17"/>
      <c r="HP17" s="17"/>
      <c r="HQ17" s="17"/>
      <c r="HR17" s="17"/>
      <c r="HS17" s="17"/>
      <c r="HT17" s="17"/>
      <c r="HU17" s="17"/>
      <c r="HV17" s="17"/>
      <c r="HW17" s="17"/>
      <c r="HX17" s="17"/>
      <c r="HY17" s="17"/>
      <c r="HZ17" s="17"/>
    </row>
    <row r="18" spans="1:234">
      <c r="A18" s="36"/>
      <c r="B18" s="146"/>
      <c r="C18" s="158"/>
      <c r="D18" s="12" t="s">
        <v>175</v>
      </c>
      <c r="E18" s="24" t="s">
        <v>174</v>
      </c>
      <c r="F18" s="14" t="s">
        <v>159</v>
      </c>
      <c r="G18" s="15">
        <v>44822</v>
      </c>
      <c r="H18" s="15">
        <v>44834</v>
      </c>
      <c r="I18" s="150" t="str">
        <f ca="1">IF(OR(H18="-",H18="",H19&lt;&gt;""),"Hoàn tất",H18-TODAY())</f>
        <v>Hoàn tất</v>
      </c>
      <c r="J18" s="17"/>
      <c r="K18" s="17"/>
      <c r="L18" s="18"/>
      <c r="M18" s="17"/>
      <c r="N18" s="17"/>
      <c r="O18" s="17"/>
      <c r="P18" s="17"/>
      <c r="Q18" s="17"/>
      <c r="R18" s="18"/>
      <c r="S18" s="18"/>
      <c r="T18" s="18"/>
      <c r="U18" s="17"/>
      <c r="V18" s="17"/>
      <c r="W18" s="17"/>
      <c r="X18" s="17"/>
      <c r="Y18" s="17"/>
      <c r="Z18" s="18"/>
      <c r="AA18" s="17"/>
      <c r="AB18" s="17"/>
      <c r="AC18" s="17"/>
      <c r="AD18" s="17"/>
      <c r="AE18" s="17"/>
      <c r="AF18" s="17"/>
      <c r="AG18" s="18"/>
      <c r="AH18" s="17"/>
      <c r="AI18" s="17"/>
      <c r="AJ18" s="17"/>
      <c r="AK18" s="17"/>
      <c r="AL18" s="17"/>
      <c r="AM18" s="17"/>
      <c r="AN18" s="18"/>
      <c r="AO18" s="17"/>
      <c r="AP18" s="17"/>
      <c r="AQ18" s="17"/>
      <c r="AR18" s="17"/>
      <c r="AS18" s="17"/>
      <c r="AT18" s="17"/>
      <c r="AU18" s="18"/>
      <c r="AV18" s="17"/>
      <c r="AW18" s="17"/>
      <c r="AX18" s="17"/>
      <c r="AY18" s="17"/>
      <c r="AZ18" s="17"/>
      <c r="BA18" s="17"/>
      <c r="BB18" s="18"/>
      <c r="BC18" s="17"/>
      <c r="BD18" s="17"/>
      <c r="BE18" s="17"/>
      <c r="BF18" s="17"/>
      <c r="BG18" s="17"/>
      <c r="BH18" s="17"/>
      <c r="BI18" s="18"/>
      <c r="BJ18" s="17"/>
      <c r="BK18" s="17"/>
      <c r="BL18" s="17"/>
      <c r="BM18" s="17"/>
      <c r="BN18" s="17"/>
      <c r="BO18" s="17"/>
      <c r="BP18" s="18"/>
      <c r="BQ18" s="17"/>
      <c r="BR18" s="17"/>
      <c r="BS18" s="17"/>
      <c r="BT18" s="17"/>
      <c r="BU18" s="17"/>
      <c r="BV18" s="17"/>
      <c r="BW18" s="17"/>
      <c r="BX18" s="18"/>
      <c r="BY18" s="17"/>
      <c r="BZ18" s="17"/>
      <c r="CA18" s="17"/>
      <c r="CB18" s="17"/>
      <c r="CC18" s="17"/>
      <c r="CD18" s="17"/>
      <c r="CE18" s="17"/>
      <c r="CF18" s="18"/>
      <c r="CG18" s="17"/>
      <c r="CH18" s="17"/>
      <c r="CI18" s="17"/>
      <c r="CJ18" s="17"/>
      <c r="CK18" s="17"/>
      <c r="CL18" s="17"/>
      <c r="CM18" s="17"/>
      <c r="CN18" s="18"/>
      <c r="CO18" s="17"/>
      <c r="CP18" s="17"/>
      <c r="CQ18" s="17"/>
      <c r="CR18" s="17"/>
      <c r="CS18" s="17"/>
      <c r="CT18" s="17"/>
      <c r="CU18" s="17"/>
      <c r="CV18" s="18"/>
      <c r="CW18" s="17"/>
      <c r="CX18" s="17"/>
      <c r="CY18" s="17"/>
      <c r="CZ18" s="17"/>
      <c r="DA18" s="17"/>
      <c r="DB18" s="17"/>
      <c r="DC18" s="17"/>
      <c r="DD18" s="18"/>
      <c r="DE18" s="17"/>
      <c r="DF18" s="17"/>
      <c r="DG18" s="17"/>
      <c r="DH18" s="17"/>
      <c r="DI18" s="17"/>
      <c r="DJ18" s="17"/>
      <c r="DK18" s="17"/>
      <c r="DL18" s="17"/>
      <c r="DM18" s="17"/>
      <c r="DN18" s="17"/>
      <c r="DO18" s="17"/>
      <c r="DP18" s="17"/>
      <c r="DQ18" s="17"/>
      <c r="DR18" s="17"/>
      <c r="DS18" s="17"/>
      <c r="DT18" s="17"/>
      <c r="DU18" s="17"/>
      <c r="DV18" s="17"/>
      <c r="DW18" s="17"/>
      <c r="DX18" s="17"/>
      <c r="DY18" s="17"/>
      <c r="DZ18" s="17"/>
      <c r="EA18" s="17"/>
      <c r="EB18" s="17"/>
      <c r="EC18" s="17"/>
      <c r="ED18" s="17"/>
      <c r="EE18" s="17"/>
      <c r="EF18" s="17"/>
      <c r="EG18" s="17"/>
      <c r="EH18" s="17"/>
      <c r="EI18" s="17"/>
      <c r="EJ18" s="17"/>
      <c r="EK18" s="17"/>
      <c r="EL18" s="17"/>
      <c r="EM18" s="17"/>
      <c r="EN18" s="17"/>
      <c r="EO18" s="17"/>
      <c r="EP18" s="17"/>
      <c r="EQ18" s="17"/>
      <c r="ER18" s="17"/>
      <c r="ES18" s="17"/>
      <c r="ET18" s="17"/>
      <c r="EU18" s="17"/>
      <c r="EV18" s="17"/>
      <c r="EW18" s="17"/>
      <c r="EX18" s="17"/>
      <c r="EY18" s="17"/>
      <c r="EZ18" s="17"/>
      <c r="FA18" s="17"/>
      <c r="FB18" s="17"/>
      <c r="FC18" s="17"/>
      <c r="FD18" s="17"/>
      <c r="FE18" s="17"/>
      <c r="FF18" s="17"/>
      <c r="FG18" s="17"/>
      <c r="FH18" s="17"/>
      <c r="FI18" s="17"/>
      <c r="FJ18" s="17"/>
      <c r="FK18" s="17"/>
      <c r="FL18" s="17"/>
      <c r="FM18" s="17"/>
      <c r="FN18" s="17"/>
      <c r="FO18" s="17"/>
      <c r="FP18" s="17"/>
      <c r="FQ18" s="17"/>
      <c r="FR18" s="17"/>
      <c r="FS18" s="17"/>
      <c r="FT18" s="17"/>
      <c r="FU18" s="17"/>
      <c r="FV18" s="17"/>
      <c r="FW18" s="17"/>
      <c r="FX18" s="17"/>
      <c r="FY18" s="17"/>
      <c r="FZ18" s="17"/>
      <c r="GA18" s="17"/>
      <c r="GB18" s="17"/>
      <c r="GC18" s="17"/>
      <c r="GD18" s="17"/>
      <c r="GE18" s="17"/>
      <c r="GF18" s="17"/>
      <c r="GG18" s="17"/>
      <c r="GH18" s="17"/>
      <c r="GI18" s="17"/>
      <c r="GJ18" s="17"/>
      <c r="GK18" s="17"/>
      <c r="GL18" s="17"/>
      <c r="GM18" s="17"/>
      <c r="GN18" s="17"/>
      <c r="GO18" s="17"/>
      <c r="GP18" s="17"/>
      <c r="GQ18" s="17"/>
      <c r="GR18" s="17"/>
      <c r="GS18" s="17"/>
      <c r="GT18" s="17"/>
      <c r="GU18" s="17"/>
      <c r="GV18" s="17"/>
      <c r="GW18" s="17"/>
      <c r="GX18" s="17"/>
      <c r="GY18" s="17"/>
      <c r="GZ18" s="17"/>
      <c r="HA18" s="17"/>
      <c r="HB18" s="17"/>
      <c r="HC18" s="17"/>
      <c r="HD18" s="17"/>
      <c r="HE18" s="17"/>
      <c r="HF18" s="17"/>
      <c r="HG18" s="17"/>
      <c r="HH18" s="17"/>
      <c r="HI18" s="17"/>
      <c r="HJ18" s="17"/>
      <c r="HK18" s="17"/>
      <c r="HL18" s="17"/>
      <c r="HM18" s="17"/>
      <c r="HN18" s="17"/>
      <c r="HO18" s="17"/>
      <c r="HP18" s="17"/>
      <c r="HQ18" s="17"/>
      <c r="HR18" s="17"/>
      <c r="HS18" s="17"/>
      <c r="HT18" s="17"/>
      <c r="HU18" s="17"/>
      <c r="HV18" s="17"/>
      <c r="HW18" s="17"/>
      <c r="HX18" s="17"/>
      <c r="HY18" s="17"/>
      <c r="HZ18" s="17"/>
    </row>
    <row r="19" spans="1:234">
      <c r="A19" s="36"/>
      <c r="B19" s="146"/>
      <c r="C19" s="158"/>
      <c r="D19" s="19" t="s">
        <v>172</v>
      </c>
      <c r="E19" s="25"/>
      <c r="F19" s="21" t="s">
        <v>160</v>
      </c>
      <c r="G19" s="22">
        <v>44823</v>
      </c>
      <c r="H19" s="22">
        <v>30</v>
      </c>
      <c r="I19" s="151"/>
      <c r="J19" s="17"/>
      <c r="K19" s="17"/>
      <c r="L19" s="18"/>
      <c r="M19" s="17"/>
      <c r="N19" s="17"/>
      <c r="O19" s="17"/>
      <c r="P19" s="17"/>
      <c r="Q19" s="17"/>
      <c r="R19" s="18"/>
      <c r="S19" s="18"/>
      <c r="T19" s="18"/>
      <c r="U19" s="17"/>
      <c r="V19" s="17"/>
      <c r="W19" s="17"/>
      <c r="X19" s="17"/>
      <c r="Y19" s="17"/>
      <c r="Z19" s="18"/>
      <c r="AA19" s="17"/>
      <c r="AB19" s="17"/>
      <c r="AC19" s="17"/>
      <c r="AD19" s="17"/>
      <c r="AE19" s="17"/>
      <c r="AF19" s="17"/>
      <c r="AG19" s="18"/>
      <c r="AH19" s="17"/>
      <c r="AI19" s="17"/>
      <c r="AJ19" s="17"/>
      <c r="AK19" s="17"/>
      <c r="AL19" s="17"/>
      <c r="AM19" s="17"/>
      <c r="AN19" s="18"/>
      <c r="AO19" s="17"/>
      <c r="AP19" s="17"/>
      <c r="AQ19" s="17"/>
      <c r="AR19" s="17"/>
      <c r="AS19" s="17"/>
      <c r="AT19" s="17"/>
      <c r="AU19" s="18"/>
      <c r="AV19" s="17"/>
      <c r="AW19" s="17"/>
      <c r="AX19" s="17"/>
      <c r="AY19" s="17"/>
      <c r="AZ19" s="17"/>
      <c r="BA19" s="17"/>
      <c r="BB19" s="18"/>
      <c r="BC19" s="17"/>
      <c r="BD19" s="17"/>
      <c r="BE19" s="17"/>
      <c r="BF19" s="17"/>
      <c r="BG19" s="17"/>
      <c r="BH19" s="17"/>
      <c r="BI19" s="18"/>
      <c r="BJ19" s="17"/>
      <c r="BK19" s="17"/>
      <c r="BL19" s="17"/>
      <c r="BM19" s="17"/>
      <c r="BN19" s="17"/>
      <c r="BO19" s="17"/>
      <c r="BP19" s="18"/>
      <c r="BQ19" s="17"/>
      <c r="BR19" s="17"/>
      <c r="BS19" s="17"/>
      <c r="BT19" s="17"/>
      <c r="BU19" s="17"/>
      <c r="BV19" s="17"/>
      <c r="BW19" s="17"/>
      <c r="BX19" s="18"/>
      <c r="BY19" s="17"/>
      <c r="BZ19" s="17"/>
      <c r="CA19" s="17"/>
      <c r="CB19" s="17"/>
      <c r="CC19" s="17"/>
      <c r="CD19" s="17"/>
      <c r="CE19" s="17"/>
      <c r="CF19" s="18"/>
      <c r="CG19" s="17"/>
      <c r="CH19" s="17"/>
      <c r="CI19" s="17"/>
      <c r="CJ19" s="17"/>
      <c r="CK19" s="17"/>
      <c r="CL19" s="17"/>
      <c r="CM19" s="17"/>
      <c r="CN19" s="18"/>
      <c r="CO19" s="17"/>
      <c r="CP19" s="17"/>
      <c r="CQ19" s="17"/>
      <c r="CR19" s="17"/>
      <c r="CS19" s="17"/>
      <c r="CT19" s="17"/>
      <c r="CU19" s="17"/>
      <c r="CV19" s="18"/>
      <c r="CW19" s="17"/>
      <c r="CX19" s="17"/>
      <c r="CY19" s="17"/>
      <c r="CZ19" s="17"/>
      <c r="DA19" s="17"/>
      <c r="DB19" s="17"/>
      <c r="DC19" s="17"/>
      <c r="DD19" s="18"/>
      <c r="DE19" s="17"/>
      <c r="DF19" s="17"/>
      <c r="DG19" s="17"/>
      <c r="DH19" s="17"/>
      <c r="DI19" s="17"/>
      <c r="DJ19" s="17"/>
      <c r="DK19" s="17"/>
      <c r="DL19" s="17"/>
      <c r="DM19" s="17"/>
      <c r="DN19" s="17"/>
      <c r="DO19" s="17"/>
      <c r="DP19" s="17"/>
      <c r="DQ19" s="17"/>
      <c r="DR19" s="17"/>
      <c r="DS19" s="17"/>
      <c r="DT19" s="17"/>
      <c r="DU19" s="17"/>
      <c r="DV19" s="17"/>
      <c r="DW19" s="17"/>
      <c r="DX19" s="17"/>
      <c r="DY19" s="17"/>
      <c r="DZ19" s="17"/>
      <c r="EA19" s="17"/>
      <c r="EB19" s="17"/>
      <c r="EC19" s="17"/>
      <c r="ED19" s="17"/>
      <c r="EE19" s="17"/>
      <c r="EF19" s="17"/>
      <c r="EG19" s="17"/>
      <c r="EH19" s="17"/>
      <c r="EI19" s="17"/>
      <c r="EJ19" s="17"/>
      <c r="EK19" s="17"/>
      <c r="EL19" s="17"/>
      <c r="EM19" s="17"/>
      <c r="EN19" s="17"/>
      <c r="EO19" s="17"/>
      <c r="EP19" s="17"/>
      <c r="EQ19" s="17"/>
      <c r="ER19" s="17"/>
      <c r="ES19" s="17"/>
      <c r="ET19" s="17"/>
      <c r="EU19" s="17"/>
      <c r="EV19" s="17"/>
      <c r="EW19" s="17"/>
      <c r="EX19" s="17"/>
      <c r="EY19" s="17"/>
      <c r="EZ19" s="17"/>
      <c r="FA19" s="17"/>
      <c r="FB19" s="17"/>
      <c r="FC19" s="17"/>
      <c r="FD19" s="17"/>
      <c r="FE19" s="17"/>
      <c r="FF19" s="17"/>
      <c r="FG19" s="17"/>
      <c r="FH19" s="17"/>
      <c r="FI19" s="17"/>
      <c r="FJ19" s="17"/>
      <c r="FK19" s="17"/>
      <c r="FL19" s="17"/>
      <c r="FM19" s="17"/>
      <c r="FN19" s="17"/>
      <c r="FO19" s="17"/>
      <c r="FP19" s="17"/>
      <c r="FQ19" s="17"/>
      <c r="FR19" s="17"/>
      <c r="FS19" s="17"/>
      <c r="FT19" s="17"/>
      <c r="FU19" s="17"/>
      <c r="FV19" s="17"/>
      <c r="FW19" s="17"/>
      <c r="FX19" s="17"/>
      <c r="FY19" s="17"/>
      <c r="FZ19" s="17"/>
      <c r="GA19" s="17"/>
      <c r="GB19" s="17"/>
      <c r="GC19" s="17"/>
      <c r="GD19" s="17"/>
      <c r="GE19" s="17"/>
      <c r="GF19" s="17"/>
      <c r="GG19" s="17"/>
      <c r="GH19" s="17"/>
      <c r="GI19" s="17"/>
      <c r="GJ19" s="17"/>
      <c r="GK19" s="17"/>
      <c r="GL19" s="17"/>
      <c r="GM19" s="17"/>
      <c r="GN19" s="17"/>
      <c r="GO19" s="17"/>
      <c r="GP19" s="17"/>
      <c r="GQ19" s="17"/>
      <c r="GR19" s="17"/>
      <c r="GS19" s="17"/>
      <c r="GT19" s="17"/>
      <c r="GU19" s="17"/>
      <c r="GV19" s="17"/>
      <c r="GW19" s="17"/>
      <c r="GX19" s="17"/>
      <c r="GY19" s="17"/>
      <c r="GZ19" s="17"/>
      <c r="HA19" s="17"/>
      <c r="HB19" s="17"/>
      <c r="HC19" s="17"/>
      <c r="HD19" s="17"/>
      <c r="HE19" s="17"/>
      <c r="HF19" s="17"/>
      <c r="HG19" s="17"/>
      <c r="HH19" s="17"/>
      <c r="HI19" s="17"/>
      <c r="HJ19" s="17"/>
      <c r="HK19" s="17"/>
      <c r="HL19" s="17"/>
      <c r="HM19" s="17"/>
      <c r="HN19" s="17"/>
      <c r="HO19" s="17"/>
      <c r="HP19" s="17"/>
      <c r="HQ19" s="17"/>
      <c r="HR19" s="17"/>
      <c r="HS19" s="17"/>
      <c r="HT19" s="17"/>
      <c r="HU19" s="17"/>
      <c r="HV19" s="17"/>
      <c r="HW19" s="17"/>
      <c r="HX19" s="17"/>
      <c r="HY19" s="17"/>
      <c r="HZ19" s="17"/>
    </row>
    <row r="20" spans="1:234">
      <c r="A20" s="36"/>
      <c r="B20" s="146"/>
      <c r="C20" s="158"/>
      <c r="D20" s="12" t="s">
        <v>176</v>
      </c>
      <c r="E20" s="24" t="s">
        <v>174</v>
      </c>
      <c r="F20" s="14" t="s">
        <v>159</v>
      </c>
      <c r="G20" s="15">
        <f>H18</f>
        <v>44834</v>
      </c>
      <c r="H20" s="15">
        <f>G20+45</f>
        <v>44879</v>
      </c>
      <c r="I20" s="150">
        <f ca="1">IF(OR(H20="-",H20="",H21&lt;&gt;""),"Hoàn tất",H20-TODAY())</f>
        <v>-164</v>
      </c>
      <c r="J20" s="17"/>
      <c r="K20" s="17"/>
      <c r="L20" s="18"/>
      <c r="M20" s="17"/>
      <c r="N20" s="17"/>
      <c r="O20" s="17"/>
      <c r="P20" s="17"/>
      <c r="Q20" s="17"/>
      <c r="R20" s="18"/>
      <c r="S20" s="18"/>
      <c r="T20" s="18"/>
      <c r="U20" s="17"/>
      <c r="V20" s="17"/>
      <c r="W20" s="17"/>
      <c r="X20" s="17"/>
      <c r="Y20" s="17"/>
      <c r="Z20" s="18"/>
      <c r="AA20" s="17"/>
      <c r="AB20" s="17"/>
      <c r="AC20" s="17"/>
      <c r="AD20" s="17"/>
      <c r="AE20" s="17"/>
      <c r="AF20" s="17"/>
      <c r="AG20" s="18"/>
      <c r="AH20" s="17"/>
      <c r="AI20" s="17"/>
      <c r="AJ20" s="17"/>
      <c r="AK20" s="17"/>
      <c r="AL20" s="17"/>
      <c r="AM20" s="17"/>
      <c r="AN20" s="18"/>
      <c r="AO20" s="17"/>
      <c r="AP20" s="17"/>
      <c r="AQ20" s="17"/>
      <c r="AR20" s="17"/>
      <c r="AS20" s="17"/>
      <c r="AT20" s="17"/>
      <c r="AU20" s="18"/>
      <c r="AV20" s="17"/>
      <c r="AW20" s="17"/>
      <c r="AX20" s="17"/>
      <c r="AY20" s="17"/>
      <c r="AZ20" s="17"/>
      <c r="BA20" s="17"/>
      <c r="BB20" s="18"/>
      <c r="BC20" s="17"/>
      <c r="BD20" s="17"/>
      <c r="BE20" s="17"/>
      <c r="BF20" s="17"/>
      <c r="BG20" s="17"/>
      <c r="BH20" s="17"/>
      <c r="BI20" s="18"/>
      <c r="BJ20" s="17"/>
      <c r="BK20" s="17"/>
      <c r="BL20" s="17"/>
      <c r="BM20" s="17"/>
      <c r="BN20" s="17"/>
      <c r="BO20" s="17"/>
      <c r="BP20" s="18"/>
      <c r="BQ20" s="17"/>
      <c r="BR20" s="17"/>
      <c r="BS20" s="17"/>
      <c r="BT20" s="17"/>
      <c r="BU20" s="17"/>
      <c r="BV20" s="17"/>
      <c r="BW20" s="17"/>
      <c r="BX20" s="18"/>
      <c r="BY20" s="17"/>
      <c r="BZ20" s="17"/>
      <c r="CA20" s="17"/>
      <c r="CB20" s="17"/>
      <c r="CC20" s="17"/>
      <c r="CD20" s="17"/>
      <c r="CE20" s="17"/>
      <c r="CF20" s="18"/>
      <c r="CG20" s="17"/>
      <c r="CH20" s="17"/>
      <c r="CI20" s="17"/>
      <c r="CJ20" s="17"/>
      <c r="CK20" s="17"/>
      <c r="CL20" s="17"/>
      <c r="CM20" s="17"/>
      <c r="CN20" s="18"/>
      <c r="CO20" s="17"/>
      <c r="CP20" s="17"/>
      <c r="CQ20" s="17"/>
      <c r="CR20" s="17"/>
      <c r="CS20" s="17"/>
      <c r="CT20" s="17"/>
      <c r="CU20" s="17"/>
      <c r="CV20" s="18"/>
      <c r="CW20" s="17"/>
      <c r="CX20" s="17"/>
      <c r="CY20" s="17"/>
      <c r="CZ20" s="17"/>
      <c r="DA20" s="17"/>
      <c r="DB20" s="17"/>
      <c r="DC20" s="17"/>
      <c r="DD20" s="18"/>
      <c r="DE20" s="17"/>
      <c r="DF20" s="17"/>
      <c r="DG20" s="17"/>
      <c r="DH20" s="17"/>
      <c r="DI20" s="17"/>
      <c r="DJ20" s="17"/>
      <c r="DK20" s="17"/>
      <c r="DL20" s="17"/>
      <c r="DM20" s="17"/>
      <c r="DN20" s="17"/>
      <c r="DO20" s="17"/>
      <c r="DP20" s="17"/>
      <c r="DQ20" s="17"/>
      <c r="DR20" s="17"/>
      <c r="DS20" s="17"/>
      <c r="DT20" s="17"/>
      <c r="DU20" s="17"/>
      <c r="DV20" s="17"/>
      <c r="DW20" s="17"/>
      <c r="DX20" s="17"/>
      <c r="DY20" s="17"/>
      <c r="DZ20" s="17"/>
      <c r="EA20" s="17"/>
      <c r="EB20" s="17"/>
      <c r="EC20" s="17"/>
      <c r="ED20" s="17"/>
      <c r="EE20" s="17"/>
      <c r="EF20" s="17"/>
      <c r="EG20" s="17"/>
      <c r="EH20" s="17"/>
      <c r="EI20" s="17"/>
      <c r="EJ20" s="17"/>
      <c r="EK20" s="17"/>
      <c r="EL20" s="17"/>
      <c r="EM20" s="17"/>
      <c r="EN20" s="17"/>
      <c r="EO20" s="17"/>
      <c r="EP20" s="17"/>
      <c r="EQ20" s="17"/>
      <c r="ER20" s="17"/>
      <c r="ES20" s="17"/>
      <c r="ET20" s="17"/>
      <c r="EU20" s="17"/>
      <c r="EV20" s="17"/>
      <c r="EW20" s="17"/>
      <c r="EX20" s="17"/>
      <c r="EY20" s="17"/>
      <c r="EZ20" s="17"/>
      <c r="FA20" s="17"/>
      <c r="FB20" s="17"/>
      <c r="FC20" s="17"/>
      <c r="FD20" s="17"/>
      <c r="FE20" s="17"/>
      <c r="FF20" s="17"/>
      <c r="FG20" s="17"/>
      <c r="FH20" s="17"/>
      <c r="FI20" s="17"/>
      <c r="FJ20" s="17"/>
      <c r="FK20" s="17"/>
      <c r="FL20" s="17"/>
      <c r="FM20" s="17"/>
      <c r="FN20" s="17"/>
      <c r="FO20" s="17"/>
      <c r="FP20" s="17"/>
      <c r="FQ20" s="17"/>
      <c r="FR20" s="17"/>
      <c r="FS20" s="17"/>
      <c r="FT20" s="17"/>
      <c r="FU20" s="17"/>
      <c r="FV20" s="17"/>
      <c r="FW20" s="17"/>
      <c r="FX20" s="17"/>
      <c r="FY20" s="17"/>
      <c r="FZ20" s="17"/>
      <c r="GA20" s="17"/>
      <c r="GB20" s="17"/>
      <c r="GC20" s="17"/>
      <c r="GD20" s="17"/>
      <c r="GE20" s="17"/>
      <c r="GF20" s="17"/>
      <c r="GG20" s="17"/>
      <c r="GH20" s="17"/>
      <c r="GI20" s="17"/>
      <c r="GJ20" s="17"/>
      <c r="GK20" s="17"/>
      <c r="GL20" s="17"/>
      <c r="GM20" s="17"/>
      <c r="GN20" s="17"/>
      <c r="GO20" s="17"/>
      <c r="GP20" s="17"/>
      <c r="GQ20" s="17"/>
      <c r="GR20" s="17"/>
      <c r="GS20" s="17"/>
      <c r="GT20" s="17"/>
      <c r="GU20" s="17"/>
      <c r="GV20" s="17"/>
      <c r="GW20" s="17"/>
      <c r="GX20" s="17"/>
      <c r="GY20" s="17"/>
      <c r="GZ20" s="17"/>
      <c r="HA20" s="17"/>
      <c r="HB20" s="17"/>
      <c r="HC20" s="17"/>
      <c r="HD20" s="17"/>
      <c r="HE20" s="17"/>
      <c r="HF20" s="17"/>
      <c r="HG20" s="17"/>
      <c r="HH20" s="17"/>
      <c r="HI20" s="17"/>
      <c r="HJ20" s="17"/>
      <c r="HK20" s="17"/>
      <c r="HL20" s="17"/>
      <c r="HM20" s="17"/>
      <c r="HN20" s="17"/>
      <c r="HO20" s="17"/>
      <c r="HP20" s="17"/>
      <c r="HQ20" s="17"/>
      <c r="HR20" s="17"/>
      <c r="HS20" s="17"/>
      <c r="HT20" s="17"/>
      <c r="HU20" s="17"/>
      <c r="HV20" s="17"/>
      <c r="HW20" s="17"/>
      <c r="HX20" s="17"/>
      <c r="HY20" s="17"/>
      <c r="HZ20" s="17"/>
    </row>
    <row r="21" spans="1:234">
      <c r="A21" s="36"/>
      <c r="B21" s="146"/>
      <c r="C21" s="158"/>
      <c r="D21" s="19"/>
      <c r="E21" s="25"/>
      <c r="F21" s="21" t="s">
        <v>160</v>
      </c>
      <c r="G21" s="22"/>
      <c r="H21" s="22"/>
      <c r="I21" s="151"/>
      <c r="J21" s="17"/>
      <c r="K21" s="17"/>
      <c r="L21" s="18"/>
      <c r="M21" s="17"/>
      <c r="N21" s="17"/>
      <c r="O21" s="17"/>
      <c r="P21" s="17"/>
      <c r="Q21" s="17"/>
      <c r="R21" s="18"/>
      <c r="S21" s="18"/>
      <c r="T21" s="18"/>
      <c r="U21" s="17"/>
      <c r="V21" s="17"/>
      <c r="W21" s="17"/>
      <c r="X21" s="17"/>
      <c r="Y21" s="17"/>
      <c r="Z21" s="18"/>
      <c r="AA21" s="17"/>
      <c r="AB21" s="17"/>
      <c r="AC21" s="17"/>
      <c r="AD21" s="17"/>
      <c r="AE21" s="17"/>
      <c r="AF21" s="17"/>
      <c r="AG21" s="18"/>
      <c r="AH21" s="17"/>
      <c r="AI21" s="17"/>
      <c r="AJ21" s="17"/>
      <c r="AK21" s="17"/>
      <c r="AL21" s="17"/>
      <c r="AM21" s="17"/>
      <c r="AN21" s="18"/>
      <c r="AO21" s="17"/>
      <c r="AP21" s="17"/>
      <c r="AQ21" s="17"/>
      <c r="AR21" s="17"/>
      <c r="AS21" s="17"/>
      <c r="AT21" s="17"/>
      <c r="AU21" s="18"/>
      <c r="AV21" s="17"/>
      <c r="AW21" s="17"/>
      <c r="AX21" s="17"/>
      <c r="AY21" s="17"/>
      <c r="AZ21" s="17"/>
      <c r="BA21" s="17"/>
      <c r="BB21" s="18"/>
      <c r="BC21" s="17"/>
      <c r="BD21" s="17"/>
      <c r="BE21" s="17"/>
      <c r="BF21" s="17"/>
      <c r="BG21" s="17"/>
      <c r="BH21" s="17"/>
      <c r="BI21" s="18"/>
      <c r="BJ21" s="17"/>
      <c r="BK21" s="17"/>
      <c r="BL21" s="17"/>
      <c r="BM21" s="17"/>
      <c r="BN21" s="17"/>
      <c r="BO21" s="17"/>
      <c r="BP21" s="18"/>
      <c r="BQ21" s="17"/>
      <c r="BR21" s="17"/>
      <c r="BS21" s="17"/>
      <c r="BT21" s="17"/>
      <c r="BU21" s="17"/>
      <c r="BV21" s="17"/>
      <c r="BW21" s="17"/>
      <c r="BX21" s="18"/>
      <c r="BY21" s="17"/>
      <c r="BZ21" s="17"/>
      <c r="CA21" s="17"/>
      <c r="CB21" s="17"/>
      <c r="CC21" s="17"/>
      <c r="CD21" s="17"/>
      <c r="CE21" s="17"/>
      <c r="CF21" s="18"/>
      <c r="CG21" s="17"/>
      <c r="CH21" s="17"/>
      <c r="CI21" s="17"/>
      <c r="CJ21" s="17"/>
      <c r="CK21" s="17"/>
      <c r="CL21" s="17"/>
      <c r="CM21" s="17"/>
      <c r="CN21" s="18"/>
      <c r="CO21" s="17"/>
      <c r="CP21" s="17"/>
      <c r="CQ21" s="17"/>
      <c r="CR21" s="17"/>
      <c r="CS21" s="17"/>
      <c r="CT21" s="17"/>
      <c r="CU21" s="17"/>
      <c r="CV21" s="18"/>
      <c r="CW21" s="17"/>
      <c r="CX21" s="17"/>
      <c r="CY21" s="17"/>
      <c r="CZ21" s="17"/>
      <c r="DA21" s="17"/>
      <c r="DB21" s="17"/>
      <c r="DC21" s="17"/>
      <c r="DD21" s="18"/>
      <c r="DE21" s="17"/>
      <c r="DF21" s="17"/>
      <c r="DG21" s="17"/>
      <c r="DH21" s="17"/>
      <c r="DI21" s="17"/>
      <c r="DJ21" s="17"/>
      <c r="DK21" s="17"/>
      <c r="DL21" s="17"/>
      <c r="DM21" s="17"/>
      <c r="DN21" s="17"/>
      <c r="DO21" s="17"/>
      <c r="DP21" s="17"/>
      <c r="DQ21" s="17"/>
      <c r="DR21" s="17"/>
      <c r="DS21" s="17"/>
      <c r="DT21" s="17"/>
      <c r="DU21" s="17"/>
      <c r="DV21" s="17"/>
      <c r="DW21" s="17"/>
      <c r="DX21" s="17"/>
      <c r="DY21" s="17"/>
      <c r="DZ21" s="17"/>
      <c r="EA21" s="17"/>
      <c r="EB21" s="17"/>
      <c r="EC21" s="17"/>
      <c r="ED21" s="17"/>
      <c r="EE21" s="17"/>
      <c r="EF21" s="17"/>
      <c r="EG21" s="17"/>
      <c r="EH21" s="17"/>
      <c r="EI21" s="17"/>
      <c r="EJ21" s="17"/>
      <c r="EK21" s="17"/>
      <c r="EL21" s="17"/>
      <c r="EM21" s="17"/>
      <c r="EN21" s="17"/>
      <c r="EO21" s="17"/>
      <c r="EP21" s="17"/>
      <c r="EQ21" s="17"/>
      <c r="ER21" s="17"/>
      <c r="ES21" s="17"/>
      <c r="ET21" s="17"/>
      <c r="EU21" s="17"/>
      <c r="EV21" s="17"/>
      <c r="EW21" s="17"/>
      <c r="EX21" s="17"/>
      <c r="EY21" s="17"/>
      <c r="EZ21" s="17"/>
      <c r="FA21" s="17"/>
      <c r="FB21" s="17"/>
      <c r="FC21" s="17"/>
      <c r="FD21" s="17"/>
      <c r="FE21" s="17"/>
      <c r="FF21" s="17"/>
      <c r="FG21" s="17"/>
      <c r="FH21" s="17"/>
      <c r="FI21" s="17"/>
      <c r="FJ21" s="17"/>
      <c r="FK21" s="17"/>
      <c r="FL21" s="17"/>
      <c r="FM21" s="17"/>
      <c r="FN21" s="17"/>
      <c r="FO21" s="17"/>
      <c r="FP21" s="17"/>
      <c r="FQ21" s="17"/>
      <c r="FR21" s="17"/>
      <c r="FS21" s="17"/>
      <c r="FT21" s="17"/>
      <c r="FU21" s="17"/>
      <c r="FV21" s="17"/>
      <c r="FW21" s="17"/>
      <c r="FX21" s="17"/>
      <c r="FY21" s="17"/>
      <c r="FZ21" s="17"/>
      <c r="GA21" s="17"/>
      <c r="GB21" s="17"/>
      <c r="GC21" s="17"/>
      <c r="GD21" s="17"/>
      <c r="GE21" s="17"/>
      <c r="GF21" s="17"/>
      <c r="GG21" s="17"/>
      <c r="GH21" s="17"/>
      <c r="GI21" s="17"/>
      <c r="GJ21" s="17"/>
      <c r="GK21" s="17"/>
      <c r="GL21" s="17"/>
      <c r="GM21" s="17"/>
      <c r="GN21" s="17"/>
      <c r="GO21" s="17"/>
      <c r="GP21" s="17"/>
      <c r="GQ21" s="17"/>
      <c r="GR21" s="17"/>
      <c r="GS21" s="17"/>
      <c r="GT21" s="17"/>
      <c r="GU21" s="17"/>
      <c r="GV21" s="17"/>
      <c r="GW21" s="17"/>
      <c r="GX21" s="17"/>
      <c r="GY21" s="17"/>
      <c r="GZ21" s="17"/>
      <c r="HA21" s="17"/>
      <c r="HB21" s="17"/>
      <c r="HC21" s="17"/>
      <c r="HD21" s="17"/>
      <c r="HE21" s="17"/>
      <c r="HF21" s="17"/>
      <c r="HG21" s="17"/>
      <c r="HH21" s="17"/>
      <c r="HI21" s="17"/>
      <c r="HJ21" s="17"/>
      <c r="HK21" s="17"/>
      <c r="HL21" s="17"/>
      <c r="HM21" s="17"/>
      <c r="HN21" s="17"/>
      <c r="HO21" s="17"/>
      <c r="HP21" s="17"/>
      <c r="HQ21" s="17"/>
      <c r="HR21" s="17"/>
      <c r="HS21" s="17"/>
      <c r="HT21" s="17"/>
      <c r="HU21" s="17"/>
      <c r="HV21" s="17"/>
      <c r="HW21" s="17"/>
      <c r="HX21" s="17"/>
      <c r="HY21" s="17"/>
      <c r="HZ21" s="17"/>
    </row>
    <row r="22" spans="1:234">
      <c r="A22" s="36"/>
      <c r="B22" s="146"/>
      <c r="C22" s="158"/>
      <c r="D22" s="12" t="s">
        <v>177</v>
      </c>
      <c r="E22" s="24" t="s">
        <v>178</v>
      </c>
      <c r="F22" s="14" t="s">
        <v>159</v>
      </c>
      <c r="G22" s="15">
        <f>H20</f>
        <v>44879</v>
      </c>
      <c r="H22" s="15">
        <f>G22+5</f>
        <v>44884</v>
      </c>
      <c r="I22" s="150">
        <f ca="1">IF(OR(H22="-",H22="",H23&lt;&gt;""),"Hoàn tất",H22-TODAY())</f>
        <v>-159</v>
      </c>
      <c r="J22" s="17"/>
      <c r="K22" s="17"/>
      <c r="L22" s="18"/>
      <c r="M22" s="17"/>
      <c r="N22" s="17"/>
      <c r="O22" s="17"/>
      <c r="P22" s="17"/>
      <c r="Q22" s="17"/>
      <c r="R22" s="18"/>
      <c r="S22" s="18"/>
      <c r="T22" s="18"/>
      <c r="U22" s="17"/>
      <c r="V22" s="17"/>
      <c r="W22" s="17"/>
      <c r="X22" s="17"/>
      <c r="Y22" s="17"/>
      <c r="Z22" s="18"/>
      <c r="AA22" s="17"/>
      <c r="AB22" s="17"/>
      <c r="AC22" s="17"/>
      <c r="AD22" s="17"/>
      <c r="AE22" s="17"/>
      <c r="AF22" s="17"/>
      <c r="AG22" s="18"/>
      <c r="AH22" s="17"/>
      <c r="AI22" s="17"/>
      <c r="AJ22" s="17"/>
      <c r="AK22" s="17"/>
      <c r="AL22" s="17"/>
      <c r="AM22" s="17"/>
      <c r="AN22" s="18"/>
      <c r="AO22" s="17"/>
      <c r="AP22" s="17"/>
      <c r="AQ22" s="17"/>
      <c r="AR22" s="17"/>
      <c r="AS22" s="17"/>
      <c r="AT22" s="17"/>
      <c r="AU22" s="18"/>
      <c r="AV22" s="17"/>
      <c r="AW22" s="17"/>
      <c r="AX22" s="17"/>
      <c r="AY22" s="17"/>
      <c r="AZ22" s="17"/>
      <c r="BA22" s="17"/>
      <c r="BB22" s="18"/>
      <c r="BC22" s="17"/>
      <c r="BD22" s="17"/>
      <c r="BE22" s="17"/>
      <c r="BF22" s="17"/>
      <c r="BG22" s="17"/>
      <c r="BH22" s="17"/>
      <c r="BI22" s="18"/>
      <c r="BJ22" s="17"/>
      <c r="BK22" s="17"/>
      <c r="BL22" s="17"/>
      <c r="BM22" s="17"/>
      <c r="BN22" s="17"/>
      <c r="BO22" s="17"/>
      <c r="BP22" s="18"/>
      <c r="BQ22" s="17"/>
      <c r="BR22" s="17"/>
      <c r="BS22" s="17"/>
      <c r="BT22" s="17"/>
      <c r="BU22" s="17"/>
      <c r="BV22" s="17"/>
      <c r="BW22" s="17"/>
      <c r="BX22" s="18"/>
      <c r="BY22" s="17"/>
      <c r="BZ22" s="17"/>
      <c r="CA22" s="17"/>
      <c r="CB22" s="17"/>
      <c r="CC22" s="17"/>
      <c r="CD22" s="17"/>
      <c r="CE22" s="17"/>
      <c r="CF22" s="18"/>
      <c r="CG22" s="17"/>
      <c r="CH22" s="17"/>
      <c r="CI22" s="17"/>
      <c r="CJ22" s="17"/>
      <c r="CK22" s="17"/>
      <c r="CL22" s="17"/>
      <c r="CM22" s="17"/>
      <c r="CN22" s="18"/>
      <c r="CO22" s="17"/>
      <c r="CP22" s="17"/>
      <c r="CQ22" s="17"/>
      <c r="CR22" s="17"/>
      <c r="CS22" s="17"/>
      <c r="CT22" s="17"/>
      <c r="CU22" s="17"/>
      <c r="CV22" s="18"/>
      <c r="CW22" s="17"/>
      <c r="CX22" s="17"/>
      <c r="CY22" s="17"/>
      <c r="CZ22" s="17"/>
      <c r="DA22" s="17"/>
      <c r="DB22" s="17"/>
      <c r="DC22" s="17"/>
      <c r="DD22" s="18"/>
      <c r="DE22" s="17"/>
      <c r="DF22" s="17"/>
      <c r="DG22" s="17"/>
      <c r="DH22" s="17"/>
      <c r="DI22" s="17"/>
      <c r="DJ22" s="17"/>
      <c r="DK22" s="17"/>
      <c r="DL22" s="17"/>
      <c r="DM22" s="17"/>
      <c r="DN22" s="17"/>
      <c r="DO22" s="17"/>
      <c r="DP22" s="17"/>
      <c r="DQ22" s="17"/>
      <c r="DR22" s="17"/>
      <c r="DS22" s="17"/>
      <c r="DT22" s="17"/>
      <c r="DU22" s="17"/>
      <c r="DV22" s="17"/>
      <c r="DW22" s="17"/>
      <c r="DX22" s="17"/>
      <c r="DY22" s="17"/>
      <c r="DZ22" s="17"/>
      <c r="EA22" s="17"/>
      <c r="EB22" s="17"/>
      <c r="EC22" s="17"/>
      <c r="ED22" s="17"/>
      <c r="EE22" s="17"/>
      <c r="EF22" s="17"/>
      <c r="EG22" s="17"/>
      <c r="EH22" s="17"/>
      <c r="EI22" s="17"/>
      <c r="EJ22" s="17"/>
      <c r="EK22" s="17"/>
      <c r="EL22" s="17"/>
      <c r="EM22" s="17"/>
      <c r="EN22" s="17"/>
      <c r="EO22" s="17"/>
      <c r="EP22" s="17"/>
      <c r="EQ22" s="17"/>
      <c r="ER22" s="17"/>
      <c r="ES22" s="17"/>
      <c r="ET22" s="17"/>
      <c r="EU22" s="17"/>
      <c r="EV22" s="17"/>
      <c r="EW22" s="17"/>
      <c r="EX22" s="17"/>
      <c r="EY22" s="17"/>
      <c r="EZ22" s="17"/>
      <c r="FA22" s="17"/>
      <c r="FB22" s="17"/>
      <c r="FC22" s="17"/>
      <c r="FD22" s="17"/>
      <c r="FE22" s="17"/>
      <c r="FF22" s="17"/>
      <c r="FG22" s="17"/>
      <c r="FH22" s="17"/>
      <c r="FI22" s="17"/>
      <c r="FJ22" s="17"/>
      <c r="FK22" s="17"/>
      <c r="FL22" s="17"/>
      <c r="FM22" s="17"/>
      <c r="FN22" s="17"/>
      <c r="FO22" s="17"/>
      <c r="FP22" s="17"/>
      <c r="FQ22" s="17"/>
      <c r="FR22" s="17"/>
      <c r="FS22" s="17"/>
      <c r="FT22" s="17"/>
      <c r="FU22" s="17"/>
      <c r="FV22" s="17"/>
      <c r="FW22" s="17"/>
      <c r="FX22" s="17"/>
      <c r="FY22" s="17"/>
      <c r="FZ22" s="17"/>
      <c r="GA22" s="17"/>
      <c r="GB22" s="17"/>
      <c r="GC22" s="17"/>
      <c r="GD22" s="17"/>
      <c r="GE22" s="17"/>
      <c r="GF22" s="17"/>
      <c r="GG22" s="17"/>
      <c r="GH22" s="17"/>
      <c r="GI22" s="17"/>
      <c r="GJ22" s="17"/>
      <c r="GK22" s="17"/>
      <c r="GL22" s="17"/>
      <c r="GM22" s="17"/>
      <c r="GN22" s="17"/>
      <c r="GO22" s="17"/>
      <c r="GP22" s="17"/>
      <c r="GQ22" s="17"/>
      <c r="GR22" s="17"/>
      <c r="GS22" s="17"/>
      <c r="GT22" s="17"/>
      <c r="GU22" s="17"/>
      <c r="GV22" s="17"/>
      <c r="GW22" s="17"/>
      <c r="GX22" s="17"/>
      <c r="GY22" s="17"/>
      <c r="GZ22" s="17"/>
      <c r="HA22" s="17"/>
      <c r="HB22" s="17"/>
      <c r="HC22" s="17"/>
      <c r="HD22" s="17"/>
      <c r="HE22" s="17"/>
      <c r="HF22" s="17"/>
      <c r="HG22" s="17"/>
      <c r="HH22" s="17"/>
      <c r="HI22" s="17"/>
      <c r="HJ22" s="17"/>
      <c r="HK22" s="17"/>
      <c r="HL22" s="17"/>
      <c r="HM22" s="17"/>
      <c r="HN22" s="17"/>
      <c r="HO22" s="17"/>
      <c r="HP22" s="17"/>
      <c r="HQ22" s="17"/>
      <c r="HR22" s="17"/>
      <c r="HS22" s="17"/>
      <c r="HT22" s="17"/>
      <c r="HU22" s="17"/>
      <c r="HV22" s="17"/>
      <c r="HW22" s="17"/>
      <c r="HX22" s="17"/>
      <c r="HY22" s="17"/>
      <c r="HZ22" s="17"/>
    </row>
    <row r="23" spans="1:234">
      <c r="A23" s="36"/>
      <c r="B23" s="146"/>
      <c r="C23" s="159"/>
      <c r="D23" s="19"/>
      <c r="E23" s="25"/>
      <c r="F23" s="21" t="s">
        <v>160</v>
      </c>
      <c r="G23" s="22"/>
      <c r="H23" s="22"/>
      <c r="I23" s="151"/>
      <c r="J23" s="17"/>
      <c r="K23" s="17"/>
      <c r="L23" s="18"/>
      <c r="M23" s="17"/>
      <c r="N23" s="17"/>
      <c r="O23" s="17"/>
      <c r="P23" s="17"/>
      <c r="Q23" s="17"/>
      <c r="R23" s="18"/>
      <c r="S23" s="18"/>
      <c r="T23" s="18"/>
      <c r="U23" s="17"/>
      <c r="V23" s="17"/>
      <c r="W23" s="17"/>
      <c r="X23" s="17"/>
      <c r="Y23" s="17"/>
      <c r="Z23" s="18"/>
      <c r="AA23" s="17"/>
      <c r="AB23" s="17"/>
      <c r="AC23" s="17"/>
      <c r="AD23" s="17"/>
      <c r="AE23" s="17"/>
      <c r="AF23" s="17"/>
      <c r="AG23" s="18"/>
      <c r="AH23" s="17"/>
      <c r="AI23" s="17"/>
      <c r="AJ23" s="17"/>
      <c r="AK23" s="17"/>
      <c r="AL23" s="17"/>
      <c r="AM23" s="17"/>
      <c r="AN23" s="18"/>
      <c r="AO23" s="17"/>
      <c r="AP23" s="17"/>
      <c r="AQ23" s="17"/>
      <c r="AR23" s="17"/>
      <c r="AS23" s="17"/>
      <c r="AT23" s="17"/>
      <c r="AU23" s="18"/>
      <c r="AV23" s="17"/>
      <c r="AW23" s="17"/>
      <c r="AX23" s="17"/>
      <c r="AY23" s="17"/>
      <c r="AZ23" s="17"/>
      <c r="BA23" s="17"/>
      <c r="BB23" s="18"/>
      <c r="BC23" s="17"/>
      <c r="BD23" s="17"/>
      <c r="BE23" s="17"/>
      <c r="BF23" s="17"/>
      <c r="BG23" s="17"/>
      <c r="BH23" s="17"/>
      <c r="BI23" s="18"/>
      <c r="BJ23" s="17"/>
      <c r="BK23" s="17"/>
      <c r="BL23" s="17"/>
      <c r="BM23" s="17"/>
      <c r="BN23" s="17"/>
      <c r="BO23" s="17"/>
      <c r="BP23" s="18"/>
      <c r="BQ23" s="17"/>
      <c r="BR23" s="17"/>
      <c r="BS23" s="17"/>
      <c r="BT23" s="17"/>
      <c r="BU23" s="17"/>
      <c r="BV23" s="17"/>
      <c r="BW23" s="17"/>
      <c r="BX23" s="18"/>
      <c r="BY23" s="17"/>
      <c r="BZ23" s="17"/>
      <c r="CA23" s="17"/>
      <c r="CB23" s="17"/>
      <c r="CC23" s="17"/>
      <c r="CD23" s="17"/>
      <c r="CE23" s="17"/>
      <c r="CF23" s="18"/>
      <c r="CG23" s="17"/>
      <c r="CH23" s="17"/>
      <c r="CI23" s="17"/>
      <c r="CJ23" s="17"/>
      <c r="CK23" s="17"/>
      <c r="CL23" s="17"/>
      <c r="CM23" s="17"/>
      <c r="CN23" s="18"/>
      <c r="CO23" s="17"/>
      <c r="CP23" s="17"/>
      <c r="CQ23" s="17"/>
      <c r="CR23" s="17"/>
      <c r="CS23" s="17"/>
      <c r="CT23" s="17"/>
      <c r="CU23" s="17"/>
      <c r="CV23" s="18"/>
      <c r="CW23" s="17"/>
      <c r="CX23" s="17"/>
      <c r="CY23" s="17"/>
      <c r="CZ23" s="17"/>
      <c r="DA23" s="17"/>
      <c r="DB23" s="17"/>
      <c r="DC23" s="17"/>
      <c r="DD23" s="18"/>
      <c r="DE23" s="17"/>
      <c r="DF23" s="17"/>
      <c r="DG23" s="17"/>
      <c r="DH23" s="17"/>
      <c r="DI23" s="17"/>
      <c r="DJ23" s="17"/>
      <c r="DK23" s="17"/>
      <c r="DL23" s="17"/>
      <c r="DM23" s="17"/>
      <c r="DN23" s="17"/>
      <c r="DO23" s="17"/>
      <c r="DP23" s="17"/>
      <c r="DQ23" s="17"/>
      <c r="DR23" s="17"/>
      <c r="DS23" s="17"/>
      <c r="DT23" s="17"/>
      <c r="DU23" s="17"/>
      <c r="DV23" s="17"/>
      <c r="DW23" s="17"/>
      <c r="DX23" s="17"/>
      <c r="DY23" s="17"/>
      <c r="DZ23" s="17"/>
      <c r="EA23" s="17"/>
      <c r="EB23" s="17"/>
      <c r="EC23" s="17"/>
      <c r="ED23" s="17"/>
      <c r="EE23" s="17"/>
      <c r="EF23" s="17"/>
      <c r="EG23" s="17"/>
      <c r="EH23" s="17"/>
      <c r="EI23" s="17"/>
      <c r="EJ23" s="17"/>
      <c r="EK23" s="17"/>
      <c r="EL23" s="17"/>
      <c r="EM23" s="17"/>
      <c r="EN23" s="17"/>
      <c r="EO23" s="17"/>
      <c r="EP23" s="17"/>
      <c r="EQ23" s="17"/>
      <c r="ER23" s="17"/>
      <c r="ES23" s="17"/>
      <c r="ET23" s="17"/>
      <c r="EU23" s="17"/>
      <c r="EV23" s="17"/>
      <c r="EW23" s="17"/>
      <c r="EX23" s="17"/>
      <c r="EY23" s="17"/>
      <c r="EZ23" s="17"/>
      <c r="FA23" s="17"/>
      <c r="FB23" s="17"/>
      <c r="FC23" s="17"/>
      <c r="FD23" s="17"/>
      <c r="FE23" s="17"/>
      <c r="FF23" s="17"/>
      <c r="FG23" s="17"/>
      <c r="FH23" s="17"/>
      <c r="FI23" s="17"/>
      <c r="FJ23" s="17"/>
      <c r="FK23" s="17"/>
      <c r="FL23" s="17"/>
      <c r="FM23" s="17"/>
      <c r="FN23" s="17"/>
      <c r="FO23" s="17"/>
      <c r="FP23" s="17"/>
      <c r="FQ23" s="17"/>
      <c r="FR23" s="17"/>
      <c r="FS23" s="17"/>
      <c r="FT23" s="17"/>
      <c r="FU23" s="17"/>
      <c r="FV23" s="17"/>
      <c r="FW23" s="17"/>
      <c r="FX23" s="17"/>
      <c r="FY23" s="17"/>
      <c r="FZ23" s="17"/>
      <c r="GA23" s="17"/>
      <c r="GB23" s="17"/>
      <c r="GC23" s="17"/>
      <c r="GD23" s="17"/>
      <c r="GE23" s="17"/>
      <c r="GF23" s="17"/>
      <c r="GG23" s="17"/>
      <c r="GH23" s="17"/>
      <c r="GI23" s="17"/>
      <c r="GJ23" s="17"/>
      <c r="GK23" s="17"/>
      <c r="GL23" s="17"/>
      <c r="GM23" s="17"/>
      <c r="GN23" s="17"/>
      <c r="GO23" s="17"/>
      <c r="GP23" s="17"/>
      <c r="GQ23" s="17"/>
      <c r="GR23" s="17"/>
      <c r="GS23" s="17"/>
      <c r="GT23" s="17"/>
      <c r="GU23" s="17"/>
      <c r="GV23" s="17"/>
      <c r="GW23" s="17"/>
      <c r="GX23" s="17"/>
      <c r="GY23" s="17"/>
      <c r="GZ23" s="17"/>
      <c r="HA23" s="17"/>
      <c r="HB23" s="17"/>
      <c r="HC23" s="17"/>
      <c r="HD23" s="17"/>
      <c r="HE23" s="17"/>
      <c r="HF23" s="17"/>
      <c r="HG23" s="17"/>
      <c r="HH23" s="17"/>
      <c r="HI23" s="17"/>
      <c r="HJ23" s="17"/>
      <c r="HK23" s="17"/>
      <c r="HL23" s="17"/>
      <c r="HM23" s="17"/>
      <c r="HN23" s="17"/>
      <c r="HO23" s="17"/>
      <c r="HP23" s="17"/>
      <c r="HQ23" s="17"/>
      <c r="HR23" s="17"/>
      <c r="HS23" s="17"/>
      <c r="HT23" s="17"/>
      <c r="HU23" s="17"/>
      <c r="HV23" s="17"/>
      <c r="HW23" s="17"/>
      <c r="HX23" s="17"/>
      <c r="HY23" s="17"/>
      <c r="HZ23" s="17"/>
    </row>
    <row r="24" spans="1:234">
      <c r="A24" s="135">
        <v>8</v>
      </c>
      <c r="B24" s="146"/>
      <c r="C24" s="135" t="s">
        <v>179</v>
      </c>
      <c r="D24" s="12" t="s">
        <v>180</v>
      </c>
      <c r="E24" s="24" t="s">
        <v>158</v>
      </c>
      <c r="F24" s="14" t="s">
        <v>159</v>
      </c>
      <c r="G24" s="15">
        <f>G14</f>
        <v>44713</v>
      </c>
      <c r="H24" s="15">
        <f>G24+20</f>
        <v>44733</v>
      </c>
      <c r="I24" s="150" t="str">
        <f t="shared" ref="I24" ca="1" si="4">IF(OR(H24="-",H24="",H25&lt;&gt;""),"Hoàn tất",H24-TODAY())</f>
        <v>Hoàn tất</v>
      </c>
      <c r="J24" s="17"/>
      <c r="K24" s="17"/>
      <c r="L24" s="18"/>
      <c r="M24" s="17"/>
      <c r="N24" s="17"/>
      <c r="O24" s="17"/>
      <c r="P24" s="17"/>
      <c r="Q24" s="17"/>
      <c r="R24" s="18"/>
      <c r="S24" s="18"/>
      <c r="T24" s="18"/>
      <c r="U24" s="17"/>
      <c r="V24" s="17"/>
      <c r="W24" s="17"/>
      <c r="X24" s="17"/>
      <c r="Y24" s="17"/>
      <c r="Z24" s="18"/>
      <c r="AA24" s="17"/>
      <c r="AB24" s="17"/>
      <c r="AC24" s="17"/>
      <c r="AD24" s="17"/>
      <c r="AE24" s="17"/>
      <c r="AF24" s="17"/>
      <c r="AG24" s="18"/>
      <c r="AH24" s="17"/>
      <c r="AI24" s="17"/>
      <c r="AJ24" s="17"/>
      <c r="AK24" s="17"/>
      <c r="AL24" s="17"/>
      <c r="AM24" s="17"/>
      <c r="AN24" s="18"/>
      <c r="AO24" s="17"/>
      <c r="AP24" s="17"/>
      <c r="AQ24" s="17"/>
      <c r="AR24" s="17"/>
      <c r="AS24" s="17"/>
      <c r="AT24" s="17"/>
      <c r="AU24" s="18"/>
      <c r="AV24" s="17"/>
      <c r="AW24" s="17"/>
      <c r="AX24" s="17"/>
      <c r="AY24" s="17"/>
      <c r="AZ24" s="17"/>
      <c r="BA24" s="17"/>
      <c r="BB24" s="18"/>
      <c r="BC24" s="17"/>
      <c r="BD24" s="17"/>
      <c r="BE24" s="17"/>
      <c r="BF24" s="17"/>
      <c r="BG24" s="17"/>
      <c r="BH24" s="17"/>
      <c r="BI24" s="18"/>
      <c r="BJ24" s="17"/>
      <c r="BK24" s="17"/>
      <c r="BL24" s="17"/>
      <c r="BM24" s="17"/>
      <c r="BN24" s="17"/>
      <c r="BO24" s="17"/>
      <c r="BP24" s="18"/>
      <c r="BQ24" s="17"/>
      <c r="BR24" s="17"/>
      <c r="BS24" s="17"/>
      <c r="BT24" s="17"/>
      <c r="BU24" s="17"/>
      <c r="BV24" s="17"/>
      <c r="BW24" s="17"/>
      <c r="BX24" s="18"/>
      <c r="BY24" s="17"/>
      <c r="BZ24" s="17"/>
      <c r="CA24" s="17"/>
      <c r="CB24" s="17"/>
      <c r="CC24" s="17"/>
      <c r="CD24" s="17"/>
      <c r="CE24" s="17"/>
      <c r="CF24" s="18"/>
      <c r="CG24" s="17"/>
      <c r="CH24" s="17"/>
      <c r="CI24" s="17"/>
      <c r="CJ24" s="17"/>
      <c r="CK24" s="17"/>
      <c r="CL24" s="17"/>
      <c r="CM24" s="17"/>
      <c r="CN24" s="18"/>
      <c r="CO24" s="17"/>
      <c r="CP24" s="17"/>
      <c r="CQ24" s="17"/>
      <c r="CR24" s="17"/>
      <c r="CS24" s="17"/>
      <c r="CT24" s="17"/>
      <c r="CU24" s="17"/>
      <c r="CV24" s="18"/>
      <c r="CW24" s="17"/>
      <c r="CX24" s="17"/>
      <c r="CY24" s="17"/>
      <c r="CZ24" s="17"/>
      <c r="DA24" s="17"/>
      <c r="DB24" s="17"/>
      <c r="DC24" s="17"/>
      <c r="DD24" s="18"/>
      <c r="DE24" s="17"/>
      <c r="DF24" s="17"/>
      <c r="DG24" s="17"/>
      <c r="DH24" s="17"/>
      <c r="DI24" s="17"/>
      <c r="DJ24" s="17"/>
      <c r="DK24" s="17"/>
      <c r="DL24" s="17"/>
      <c r="DM24" s="17"/>
      <c r="DN24" s="17"/>
      <c r="DO24" s="17"/>
      <c r="DP24" s="17"/>
      <c r="DQ24" s="17"/>
      <c r="DR24" s="17"/>
      <c r="DS24" s="17"/>
      <c r="DT24" s="17"/>
      <c r="DU24" s="17"/>
      <c r="DV24" s="17"/>
      <c r="DW24" s="17"/>
      <c r="DX24" s="17"/>
      <c r="DY24" s="17"/>
      <c r="DZ24" s="17"/>
      <c r="EA24" s="17"/>
      <c r="EB24" s="17"/>
      <c r="EC24" s="17"/>
      <c r="ED24" s="17"/>
      <c r="EE24" s="17"/>
      <c r="EF24" s="17"/>
      <c r="EG24" s="17"/>
      <c r="EH24" s="17"/>
      <c r="EI24" s="17"/>
      <c r="EJ24" s="17"/>
      <c r="EK24" s="17"/>
      <c r="EL24" s="17"/>
      <c r="EM24" s="17"/>
      <c r="EN24" s="17"/>
      <c r="EO24" s="17"/>
      <c r="EP24" s="17"/>
      <c r="EQ24" s="17"/>
      <c r="ER24" s="17"/>
      <c r="ES24" s="17"/>
      <c r="ET24" s="17"/>
      <c r="EU24" s="17"/>
      <c r="EV24" s="17"/>
      <c r="EW24" s="17"/>
      <c r="EX24" s="17"/>
      <c r="EY24" s="17"/>
      <c r="EZ24" s="17"/>
      <c r="FA24" s="17"/>
      <c r="FB24" s="17"/>
      <c r="FC24" s="17"/>
      <c r="FD24" s="17"/>
      <c r="FE24" s="17"/>
      <c r="FF24" s="17"/>
      <c r="FG24" s="17"/>
      <c r="FH24" s="17"/>
      <c r="FI24" s="17"/>
      <c r="FJ24" s="17"/>
      <c r="FK24" s="17"/>
      <c r="FL24" s="17"/>
      <c r="FM24" s="17"/>
      <c r="FN24" s="17"/>
      <c r="FO24" s="17"/>
      <c r="FP24" s="17"/>
      <c r="FQ24" s="17"/>
      <c r="FR24" s="17"/>
      <c r="FS24" s="17"/>
      <c r="FT24" s="17"/>
      <c r="FU24" s="17"/>
      <c r="FV24" s="17"/>
      <c r="FW24" s="17"/>
      <c r="FX24" s="17"/>
      <c r="FY24" s="17"/>
      <c r="FZ24" s="17"/>
      <c r="GA24" s="17"/>
      <c r="GB24" s="17"/>
      <c r="GC24" s="17"/>
      <c r="GD24" s="17"/>
      <c r="GE24" s="17"/>
      <c r="GF24" s="17"/>
      <c r="GG24" s="17"/>
      <c r="GH24" s="17"/>
      <c r="GI24" s="17"/>
      <c r="GJ24" s="17"/>
      <c r="GK24" s="17"/>
      <c r="GL24" s="17"/>
      <c r="GM24" s="17"/>
      <c r="GN24" s="17"/>
      <c r="GO24" s="17"/>
      <c r="GP24" s="17"/>
      <c r="GQ24" s="17"/>
      <c r="GR24" s="17"/>
      <c r="GS24" s="17"/>
      <c r="GT24" s="17"/>
      <c r="GU24" s="17"/>
      <c r="GV24" s="17"/>
      <c r="GW24" s="17"/>
      <c r="GX24" s="17"/>
      <c r="GY24" s="17"/>
      <c r="GZ24" s="17"/>
      <c r="HA24" s="17"/>
      <c r="HB24" s="17"/>
      <c r="HC24" s="17"/>
      <c r="HD24" s="17"/>
      <c r="HE24" s="17"/>
      <c r="HF24" s="17"/>
      <c r="HG24" s="17"/>
      <c r="HH24" s="17"/>
      <c r="HI24" s="17"/>
      <c r="HJ24" s="17"/>
      <c r="HK24" s="17"/>
      <c r="HL24" s="17"/>
      <c r="HM24" s="17"/>
      <c r="HN24" s="17"/>
      <c r="HO24" s="17"/>
      <c r="HP24" s="17"/>
      <c r="HQ24" s="17"/>
      <c r="HR24" s="17"/>
      <c r="HS24" s="17"/>
      <c r="HT24" s="17"/>
      <c r="HU24" s="17"/>
      <c r="HV24" s="17"/>
      <c r="HW24" s="17"/>
      <c r="HX24" s="17"/>
      <c r="HY24" s="17"/>
      <c r="HZ24" s="17"/>
    </row>
    <row r="25" spans="1:234">
      <c r="A25" s="135"/>
      <c r="B25" s="146"/>
      <c r="C25" s="135"/>
      <c r="D25" s="19"/>
      <c r="E25" s="25"/>
      <c r="F25" s="21" t="s">
        <v>160</v>
      </c>
      <c r="G25" s="22">
        <v>44713</v>
      </c>
      <c r="H25" s="22">
        <f ca="1">TODAY()</f>
        <v>45043</v>
      </c>
      <c r="I25" s="151"/>
      <c r="J25" s="17"/>
      <c r="K25" s="17"/>
      <c r="L25" s="18"/>
      <c r="M25" s="17"/>
      <c r="N25" s="17"/>
      <c r="O25" s="17"/>
      <c r="P25" s="17"/>
      <c r="Q25" s="17"/>
      <c r="R25" s="18"/>
      <c r="S25" s="18"/>
      <c r="T25" s="18"/>
      <c r="U25" s="17"/>
      <c r="V25" s="17"/>
      <c r="W25" s="17"/>
      <c r="X25" s="17"/>
      <c r="Y25" s="17"/>
      <c r="Z25" s="18"/>
      <c r="AA25" s="17"/>
      <c r="AB25" s="17"/>
      <c r="AC25" s="17"/>
      <c r="AD25" s="17"/>
      <c r="AE25" s="17"/>
      <c r="AF25" s="17"/>
      <c r="AG25" s="18"/>
      <c r="AH25" s="17"/>
      <c r="AI25" s="17"/>
      <c r="AJ25" s="17"/>
      <c r="AK25" s="17"/>
      <c r="AL25" s="17"/>
      <c r="AM25" s="17"/>
      <c r="AN25" s="18"/>
      <c r="AO25" s="17"/>
      <c r="AP25" s="17"/>
      <c r="AQ25" s="17"/>
      <c r="AR25" s="17"/>
      <c r="AS25" s="17"/>
      <c r="AT25" s="17"/>
      <c r="AU25" s="18"/>
      <c r="AV25" s="17"/>
      <c r="AW25" s="17"/>
      <c r="AX25" s="17"/>
      <c r="AY25" s="17"/>
      <c r="AZ25" s="17"/>
      <c r="BA25" s="17"/>
      <c r="BB25" s="18"/>
      <c r="BC25" s="17"/>
      <c r="BD25" s="17"/>
      <c r="BE25" s="17"/>
      <c r="BF25" s="17"/>
      <c r="BG25" s="17"/>
      <c r="BH25" s="17"/>
      <c r="BI25" s="18"/>
      <c r="BJ25" s="17"/>
      <c r="BK25" s="17"/>
      <c r="BL25" s="17"/>
      <c r="BM25" s="17"/>
      <c r="BN25" s="17"/>
      <c r="BO25" s="17"/>
      <c r="BP25" s="18"/>
      <c r="BQ25" s="17"/>
      <c r="BR25" s="17"/>
      <c r="BS25" s="17"/>
      <c r="BT25" s="17"/>
      <c r="BU25" s="17"/>
      <c r="BV25" s="17"/>
      <c r="BW25" s="17"/>
      <c r="BX25" s="18"/>
      <c r="BY25" s="17"/>
      <c r="BZ25" s="17"/>
      <c r="CA25" s="17"/>
      <c r="CB25" s="17"/>
      <c r="CC25" s="17"/>
      <c r="CD25" s="17"/>
      <c r="CE25" s="17"/>
      <c r="CF25" s="18"/>
      <c r="CG25" s="17"/>
      <c r="CH25" s="17"/>
      <c r="CI25" s="17"/>
      <c r="CJ25" s="17"/>
      <c r="CK25" s="17"/>
      <c r="CL25" s="17"/>
      <c r="CM25" s="17"/>
      <c r="CN25" s="18"/>
      <c r="CO25" s="17"/>
      <c r="CP25" s="17"/>
      <c r="CQ25" s="17"/>
      <c r="CR25" s="17"/>
      <c r="CS25" s="17"/>
      <c r="CT25" s="17"/>
      <c r="CU25" s="17"/>
      <c r="CV25" s="18"/>
      <c r="CW25" s="17"/>
      <c r="CX25" s="17"/>
      <c r="CY25" s="17"/>
      <c r="CZ25" s="17"/>
      <c r="DA25" s="17"/>
      <c r="DB25" s="17"/>
      <c r="DC25" s="17"/>
      <c r="DD25" s="18"/>
      <c r="DE25" s="17"/>
      <c r="DF25" s="17"/>
      <c r="DG25" s="17"/>
      <c r="DH25" s="17"/>
      <c r="DI25" s="17"/>
      <c r="DJ25" s="17"/>
      <c r="DK25" s="17"/>
      <c r="DL25" s="17"/>
      <c r="DM25" s="17"/>
      <c r="DN25" s="17"/>
      <c r="DO25" s="17"/>
      <c r="DP25" s="17"/>
      <c r="DQ25" s="17"/>
      <c r="DR25" s="17"/>
      <c r="DS25" s="17"/>
      <c r="DT25" s="17"/>
      <c r="DU25" s="17"/>
      <c r="DV25" s="17"/>
      <c r="DW25" s="17"/>
      <c r="DX25" s="17"/>
      <c r="DY25" s="17"/>
      <c r="DZ25" s="17"/>
      <c r="EA25" s="17"/>
      <c r="EB25" s="17"/>
      <c r="EC25" s="17"/>
      <c r="ED25" s="17"/>
      <c r="EE25" s="17"/>
      <c r="EF25" s="17"/>
      <c r="EG25" s="17"/>
      <c r="EH25" s="17"/>
      <c r="EI25" s="17"/>
      <c r="EJ25" s="17"/>
      <c r="EK25" s="17"/>
      <c r="EL25" s="17"/>
      <c r="EM25" s="17"/>
      <c r="EN25" s="17"/>
      <c r="EO25" s="17"/>
      <c r="EP25" s="17"/>
      <c r="EQ25" s="17"/>
      <c r="ER25" s="17"/>
      <c r="ES25" s="17"/>
      <c r="ET25" s="17"/>
      <c r="EU25" s="17"/>
      <c r="EV25" s="17"/>
      <c r="EW25" s="17"/>
      <c r="EX25" s="17"/>
      <c r="EY25" s="17"/>
      <c r="EZ25" s="17"/>
      <c r="FA25" s="17"/>
      <c r="FB25" s="17"/>
      <c r="FC25" s="17"/>
      <c r="FD25" s="17"/>
      <c r="FE25" s="17"/>
      <c r="FF25" s="17"/>
      <c r="FG25" s="17"/>
      <c r="FH25" s="17"/>
      <c r="FI25" s="17"/>
      <c r="FJ25" s="17"/>
      <c r="FK25" s="17"/>
      <c r="FL25" s="17"/>
      <c r="FM25" s="17"/>
      <c r="FN25" s="17"/>
      <c r="FO25" s="17"/>
      <c r="FP25" s="17"/>
      <c r="FQ25" s="17"/>
      <c r="FR25" s="17"/>
      <c r="FS25" s="17"/>
      <c r="FT25" s="17"/>
      <c r="FU25" s="17"/>
      <c r="FV25" s="17"/>
      <c r="FW25" s="17"/>
      <c r="FX25" s="17"/>
      <c r="FY25" s="17"/>
      <c r="FZ25" s="17"/>
      <c r="GA25" s="17"/>
      <c r="GB25" s="17"/>
      <c r="GC25" s="17"/>
      <c r="GD25" s="17"/>
      <c r="GE25" s="17"/>
      <c r="GF25" s="17"/>
      <c r="GG25" s="17"/>
      <c r="GH25" s="17"/>
      <c r="GI25" s="17"/>
      <c r="GJ25" s="17"/>
      <c r="GK25" s="17"/>
      <c r="GL25" s="17"/>
      <c r="GM25" s="17"/>
      <c r="GN25" s="17"/>
      <c r="GO25" s="17"/>
      <c r="GP25" s="17"/>
      <c r="GQ25" s="17"/>
      <c r="GR25" s="17"/>
      <c r="GS25" s="17"/>
      <c r="GT25" s="17"/>
      <c r="GU25" s="17"/>
      <c r="GV25" s="17"/>
      <c r="GW25" s="17"/>
      <c r="GX25" s="17"/>
      <c r="GY25" s="17"/>
      <c r="GZ25" s="17"/>
      <c r="HA25" s="17"/>
      <c r="HB25" s="17"/>
      <c r="HC25" s="17"/>
      <c r="HD25" s="17"/>
      <c r="HE25" s="17"/>
      <c r="HF25" s="17"/>
      <c r="HG25" s="17"/>
      <c r="HH25" s="17"/>
      <c r="HI25" s="17"/>
      <c r="HJ25" s="17"/>
      <c r="HK25" s="17"/>
      <c r="HL25" s="17"/>
      <c r="HM25" s="17"/>
      <c r="HN25" s="17"/>
      <c r="HO25" s="17"/>
      <c r="HP25" s="17"/>
      <c r="HQ25" s="17"/>
      <c r="HR25" s="17"/>
      <c r="HS25" s="17"/>
      <c r="HT25" s="17"/>
      <c r="HU25" s="17"/>
      <c r="HV25" s="17"/>
      <c r="HW25" s="17"/>
      <c r="HX25" s="17"/>
      <c r="HY25" s="17"/>
      <c r="HZ25" s="17"/>
    </row>
    <row r="26" spans="1:234">
      <c r="A26" s="135">
        <v>9</v>
      </c>
      <c r="B26" s="146"/>
      <c r="C26" s="135"/>
      <c r="D26" s="12" t="s">
        <v>181</v>
      </c>
      <c r="E26" s="24" t="s">
        <v>182</v>
      </c>
      <c r="F26" s="14" t="s">
        <v>159</v>
      </c>
      <c r="G26" s="15">
        <f>H24</f>
        <v>44733</v>
      </c>
      <c r="H26" s="15">
        <f>G26+5</f>
        <v>44738</v>
      </c>
      <c r="I26" s="150" t="str">
        <f t="shared" ref="I26:I34" ca="1" si="5">IF(OR(H26="-",H26="",H27&lt;&gt;""),"Hoàn tất",H26-TODAY())</f>
        <v>Hoàn tất</v>
      </c>
      <c r="J26" s="17"/>
      <c r="K26" s="17"/>
      <c r="L26" s="18"/>
      <c r="M26" s="17"/>
      <c r="N26" s="17"/>
      <c r="O26" s="17"/>
      <c r="P26" s="17"/>
      <c r="Q26" s="17"/>
      <c r="R26" s="18"/>
      <c r="S26" s="18"/>
      <c r="T26" s="18"/>
      <c r="U26" s="17"/>
      <c r="V26" s="17"/>
      <c r="W26" s="17"/>
      <c r="X26" s="17"/>
      <c r="Y26" s="17"/>
      <c r="Z26" s="18"/>
      <c r="AA26" s="17"/>
      <c r="AB26" s="17"/>
      <c r="AC26" s="17"/>
      <c r="AD26" s="17"/>
      <c r="AE26" s="17"/>
      <c r="AF26" s="17"/>
      <c r="AG26" s="18"/>
      <c r="AH26" s="17"/>
      <c r="AI26" s="17"/>
      <c r="AJ26" s="17"/>
      <c r="AK26" s="17"/>
      <c r="AL26" s="17"/>
      <c r="AM26" s="17"/>
      <c r="AN26" s="18"/>
      <c r="AO26" s="17"/>
      <c r="AP26" s="17"/>
      <c r="AQ26" s="17"/>
      <c r="AR26" s="17"/>
      <c r="AS26" s="17"/>
      <c r="AT26" s="17"/>
      <c r="AU26" s="18"/>
      <c r="AV26" s="17"/>
      <c r="AW26" s="17"/>
      <c r="AX26" s="17"/>
      <c r="AY26" s="17"/>
      <c r="AZ26" s="17"/>
      <c r="BA26" s="17"/>
      <c r="BB26" s="18"/>
      <c r="BC26" s="17"/>
      <c r="BD26" s="17"/>
      <c r="BE26" s="17"/>
      <c r="BF26" s="17"/>
      <c r="BG26" s="17"/>
      <c r="BH26" s="17"/>
      <c r="BI26" s="18"/>
      <c r="BJ26" s="17"/>
      <c r="BK26" s="17"/>
      <c r="BL26" s="17"/>
      <c r="BM26" s="17"/>
      <c r="BN26" s="17"/>
      <c r="BO26" s="17"/>
      <c r="BP26" s="18"/>
      <c r="BQ26" s="17"/>
      <c r="BR26" s="17"/>
      <c r="BS26" s="17"/>
      <c r="BT26" s="17"/>
      <c r="BU26" s="17"/>
      <c r="BV26" s="17"/>
      <c r="BW26" s="17"/>
      <c r="BX26" s="18"/>
      <c r="BY26" s="17"/>
      <c r="BZ26" s="17"/>
      <c r="CA26" s="17"/>
      <c r="CB26" s="17"/>
      <c r="CC26" s="17"/>
      <c r="CD26" s="17"/>
      <c r="CE26" s="17"/>
      <c r="CF26" s="18"/>
      <c r="CG26" s="17"/>
      <c r="CH26" s="17"/>
      <c r="CI26" s="17"/>
      <c r="CJ26" s="17"/>
      <c r="CK26" s="17"/>
      <c r="CL26" s="17"/>
      <c r="CM26" s="17"/>
      <c r="CN26" s="18"/>
      <c r="CO26" s="17"/>
      <c r="CP26" s="17"/>
      <c r="CQ26" s="17"/>
      <c r="CR26" s="17"/>
      <c r="CS26" s="17"/>
      <c r="CT26" s="17"/>
      <c r="CU26" s="17"/>
      <c r="CV26" s="18"/>
      <c r="CW26" s="17"/>
      <c r="CX26" s="17"/>
      <c r="CY26" s="17"/>
      <c r="CZ26" s="17"/>
      <c r="DA26" s="17"/>
      <c r="DB26" s="17"/>
      <c r="DC26" s="17"/>
      <c r="DD26" s="18"/>
      <c r="DE26" s="17"/>
      <c r="DF26" s="17"/>
      <c r="DG26" s="17"/>
      <c r="DH26" s="17"/>
      <c r="DI26" s="17"/>
      <c r="DJ26" s="17"/>
      <c r="DK26" s="17"/>
      <c r="DL26" s="17"/>
      <c r="DM26" s="17"/>
      <c r="DN26" s="17"/>
      <c r="DO26" s="17"/>
      <c r="DP26" s="17"/>
      <c r="DQ26" s="17"/>
      <c r="DR26" s="17"/>
      <c r="DS26" s="17"/>
      <c r="DT26" s="17"/>
      <c r="DU26" s="17"/>
      <c r="DV26" s="17"/>
      <c r="DW26" s="17"/>
      <c r="DX26" s="17"/>
      <c r="DY26" s="17"/>
      <c r="DZ26" s="17"/>
      <c r="EA26" s="17"/>
      <c r="EB26" s="17"/>
      <c r="EC26" s="17"/>
      <c r="ED26" s="17"/>
      <c r="EE26" s="17"/>
      <c r="EF26" s="17"/>
      <c r="EG26" s="17"/>
      <c r="EH26" s="17"/>
      <c r="EI26" s="17"/>
      <c r="EJ26" s="17"/>
      <c r="EK26" s="17"/>
      <c r="EL26" s="17"/>
      <c r="EM26" s="17"/>
      <c r="EN26" s="17"/>
      <c r="EO26" s="17"/>
      <c r="EP26" s="17"/>
      <c r="EQ26" s="17"/>
      <c r="ER26" s="17"/>
      <c r="ES26" s="17"/>
      <c r="ET26" s="17"/>
      <c r="EU26" s="17"/>
      <c r="EV26" s="17"/>
      <c r="EW26" s="17"/>
      <c r="EX26" s="17"/>
      <c r="EY26" s="17"/>
      <c r="EZ26" s="17"/>
      <c r="FA26" s="17"/>
      <c r="FB26" s="17"/>
      <c r="FC26" s="17"/>
      <c r="FD26" s="17"/>
      <c r="FE26" s="17"/>
      <c r="FF26" s="17"/>
      <c r="FG26" s="17"/>
      <c r="FH26" s="17"/>
      <c r="FI26" s="17"/>
      <c r="FJ26" s="17"/>
      <c r="FK26" s="17"/>
      <c r="FL26" s="17"/>
      <c r="FM26" s="17"/>
      <c r="FN26" s="17"/>
      <c r="FO26" s="17"/>
      <c r="FP26" s="17"/>
      <c r="FQ26" s="17"/>
      <c r="FR26" s="17"/>
      <c r="FS26" s="17"/>
      <c r="FT26" s="17"/>
      <c r="FU26" s="17"/>
      <c r="FV26" s="17"/>
      <c r="FW26" s="17"/>
      <c r="FX26" s="17"/>
      <c r="FY26" s="17"/>
      <c r="FZ26" s="17"/>
      <c r="GA26" s="17"/>
      <c r="GB26" s="17"/>
      <c r="GC26" s="17"/>
      <c r="GD26" s="17"/>
      <c r="GE26" s="17"/>
      <c r="GF26" s="17"/>
      <c r="GG26" s="17"/>
      <c r="GH26" s="17"/>
      <c r="GI26" s="17"/>
      <c r="GJ26" s="17"/>
      <c r="GK26" s="17"/>
      <c r="GL26" s="17"/>
      <c r="GM26" s="17"/>
      <c r="GN26" s="17"/>
      <c r="GO26" s="17"/>
      <c r="GP26" s="17"/>
      <c r="GQ26" s="17"/>
      <c r="GR26" s="17"/>
      <c r="GS26" s="17"/>
      <c r="GT26" s="17"/>
      <c r="GU26" s="17"/>
      <c r="GV26" s="17"/>
      <c r="GW26" s="17"/>
      <c r="GX26" s="17"/>
      <c r="GY26" s="17"/>
      <c r="GZ26" s="17"/>
      <c r="HA26" s="17"/>
      <c r="HB26" s="17"/>
      <c r="HC26" s="17"/>
      <c r="HD26" s="17"/>
      <c r="HE26" s="17"/>
      <c r="HF26" s="17"/>
      <c r="HG26" s="17"/>
      <c r="HH26" s="17"/>
      <c r="HI26" s="17"/>
      <c r="HJ26" s="17"/>
      <c r="HK26" s="17"/>
      <c r="HL26" s="17"/>
      <c r="HM26" s="17"/>
      <c r="HN26" s="17"/>
      <c r="HO26" s="17"/>
      <c r="HP26" s="17"/>
      <c r="HQ26" s="17"/>
      <c r="HR26" s="17"/>
      <c r="HS26" s="17"/>
      <c r="HT26" s="17"/>
      <c r="HU26" s="17"/>
      <c r="HV26" s="17"/>
      <c r="HW26" s="17"/>
      <c r="HX26" s="17"/>
      <c r="HY26" s="17"/>
      <c r="HZ26" s="17"/>
    </row>
    <row r="27" spans="1:234">
      <c r="A27" s="135"/>
      <c r="B27" s="146"/>
      <c r="C27" s="135"/>
      <c r="D27" s="19"/>
      <c r="E27" s="25"/>
      <c r="F27" s="21" t="s">
        <v>160</v>
      </c>
      <c r="G27" s="22">
        <f>H26</f>
        <v>44738</v>
      </c>
      <c r="H27" s="22">
        <f>G27+3</f>
        <v>44741</v>
      </c>
      <c r="I27" s="151"/>
      <c r="J27" s="17"/>
      <c r="K27" s="17"/>
      <c r="L27" s="18"/>
      <c r="M27" s="17"/>
      <c r="N27" s="17"/>
      <c r="O27" s="17"/>
      <c r="P27" s="17"/>
      <c r="Q27" s="17"/>
      <c r="R27" s="18"/>
      <c r="S27" s="18"/>
      <c r="T27" s="18"/>
      <c r="U27" s="17"/>
      <c r="V27" s="17"/>
      <c r="W27" s="17"/>
      <c r="X27" s="17"/>
      <c r="Y27" s="17"/>
      <c r="Z27" s="18"/>
      <c r="AA27" s="17"/>
      <c r="AB27" s="17"/>
      <c r="AC27" s="17"/>
      <c r="AD27" s="17"/>
      <c r="AE27" s="17"/>
      <c r="AF27" s="17"/>
      <c r="AG27" s="18"/>
      <c r="AH27" s="17"/>
      <c r="AI27" s="17"/>
      <c r="AJ27" s="17"/>
      <c r="AK27" s="17"/>
      <c r="AL27" s="17"/>
      <c r="AM27" s="17"/>
      <c r="AN27" s="18"/>
      <c r="AO27" s="17"/>
      <c r="AP27" s="17"/>
      <c r="AQ27" s="17"/>
      <c r="AR27" s="17"/>
      <c r="AS27" s="17"/>
      <c r="AT27" s="17"/>
      <c r="AU27" s="18"/>
      <c r="AV27" s="17"/>
      <c r="AW27" s="17"/>
      <c r="AX27" s="17"/>
      <c r="AY27" s="17"/>
      <c r="AZ27" s="17"/>
      <c r="BA27" s="17"/>
      <c r="BB27" s="18"/>
      <c r="BC27" s="17"/>
      <c r="BD27" s="17"/>
      <c r="BE27" s="17"/>
      <c r="BF27" s="17"/>
      <c r="BG27" s="17"/>
      <c r="BH27" s="17"/>
      <c r="BI27" s="18"/>
      <c r="BJ27" s="17"/>
      <c r="BK27" s="17"/>
      <c r="BL27" s="17"/>
      <c r="BM27" s="17"/>
      <c r="BN27" s="17"/>
      <c r="BO27" s="17"/>
      <c r="BP27" s="18"/>
      <c r="BQ27" s="17"/>
      <c r="BR27" s="17"/>
      <c r="BS27" s="17"/>
      <c r="BT27" s="17"/>
      <c r="BU27" s="17"/>
      <c r="BV27" s="17"/>
      <c r="BW27" s="17"/>
      <c r="BX27" s="18"/>
      <c r="BY27" s="17"/>
      <c r="BZ27" s="17"/>
      <c r="CA27" s="17"/>
      <c r="CB27" s="17"/>
      <c r="CC27" s="17"/>
      <c r="CD27" s="17"/>
      <c r="CE27" s="17"/>
      <c r="CF27" s="18"/>
      <c r="CG27" s="17"/>
      <c r="CH27" s="17"/>
      <c r="CI27" s="17"/>
      <c r="CJ27" s="17"/>
      <c r="CK27" s="17"/>
      <c r="CL27" s="17"/>
      <c r="CM27" s="17"/>
      <c r="CN27" s="18"/>
      <c r="CO27" s="17"/>
      <c r="CP27" s="17"/>
      <c r="CQ27" s="17"/>
      <c r="CR27" s="17"/>
      <c r="CS27" s="17"/>
      <c r="CT27" s="17"/>
      <c r="CU27" s="17"/>
      <c r="CV27" s="18"/>
      <c r="CW27" s="17"/>
      <c r="CX27" s="17"/>
      <c r="CY27" s="17"/>
      <c r="CZ27" s="17"/>
      <c r="DA27" s="17"/>
      <c r="DB27" s="17"/>
      <c r="DC27" s="17"/>
      <c r="DD27" s="18"/>
      <c r="DE27" s="17"/>
      <c r="DF27" s="17"/>
      <c r="DG27" s="17"/>
      <c r="DH27" s="17"/>
      <c r="DI27" s="17"/>
      <c r="DJ27" s="17"/>
      <c r="DK27" s="17"/>
      <c r="DL27" s="17"/>
      <c r="DM27" s="17"/>
      <c r="DN27" s="17"/>
      <c r="DO27" s="17"/>
      <c r="DP27" s="17"/>
      <c r="DQ27" s="17"/>
      <c r="DR27" s="17"/>
      <c r="DS27" s="17"/>
      <c r="DT27" s="17"/>
      <c r="DU27" s="17"/>
      <c r="DV27" s="17"/>
      <c r="DW27" s="17"/>
      <c r="DX27" s="17"/>
      <c r="DY27" s="17"/>
      <c r="DZ27" s="17"/>
      <c r="EA27" s="17"/>
      <c r="EB27" s="17"/>
      <c r="EC27" s="17"/>
      <c r="ED27" s="17"/>
      <c r="EE27" s="17"/>
      <c r="EF27" s="17"/>
      <c r="EG27" s="17"/>
      <c r="EH27" s="17"/>
      <c r="EI27" s="17"/>
      <c r="EJ27" s="17"/>
      <c r="EK27" s="17"/>
      <c r="EL27" s="17"/>
      <c r="EM27" s="17"/>
      <c r="EN27" s="17"/>
      <c r="EO27" s="17"/>
      <c r="EP27" s="17"/>
      <c r="EQ27" s="17"/>
      <c r="ER27" s="17"/>
      <c r="ES27" s="17"/>
      <c r="ET27" s="17"/>
      <c r="EU27" s="17"/>
      <c r="EV27" s="17"/>
      <c r="EW27" s="17"/>
      <c r="EX27" s="17"/>
      <c r="EY27" s="17"/>
      <c r="EZ27" s="17"/>
      <c r="FA27" s="17"/>
      <c r="FB27" s="17"/>
      <c r="FC27" s="17"/>
      <c r="FD27" s="17"/>
      <c r="FE27" s="17"/>
      <c r="FF27" s="17"/>
      <c r="FG27" s="17"/>
      <c r="FH27" s="17"/>
      <c r="FI27" s="17"/>
      <c r="FJ27" s="17"/>
      <c r="FK27" s="17"/>
      <c r="FL27" s="17"/>
      <c r="FM27" s="17"/>
      <c r="FN27" s="17"/>
      <c r="FO27" s="17"/>
      <c r="FP27" s="17"/>
      <c r="FQ27" s="17"/>
      <c r="FR27" s="17"/>
      <c r="FS27" s="17"/>
      <c r="FT27" s="17"/>
      <c r="FU27" s="17"/>
      <c r="FV27" s="17"/>
      <c r="FW27" s="17"/>
      <c r="FX27" s="17"/>
      <c r="FY27" s="17"/>
      <c r="FZ27" s="17"/>
      <c r="GA27" s="17"/>
      <c r="GB27" s="17"/>
      <c r="GC27" s="17"/>
      <c r="GD27" s="17"/>
      <c r="GE27" s="17"/>
      <c r="GF27" s="17"/>
      <c r="GG27" s="17"/>
      <c r="GH27" s="17"/>
      <c r="GI27" s="17"/>
      <c r="GJ27" s="17"/>
      <c r="GK27" s="17"/>
      <c r="GL27" s="17"/>
      <c r="GM27" s="17"/>
      <c r="GN27" s="17"/>
      <c r="GO27" s="17"/>
      <c r="GP27" s="17"/>
      <c r="GQ27" s="17"/>
      <c r="GR27" s="17"/>
      <c r="GS27" s="17"/>
      <c r="GT27" s="17"/>
      <c r="GU27" s="17"/>
      <c r="GV27" s="17"/>
      <c r="GW27" s="17"/>
      <c r="GX27" s="17"/>
      <c r="GY27" s="17"/>
      <c r="GZ27" s="17"/>
      <c r="HA27" s="17"/>
      <c r="HB27" s="17"/>
      <c r="HC27" s="17"/>
      <c r="HD27" s="17"/>
      <c r="HE27" s="17"/>
      <c r="HF27" s="17"/>
      <c r="HG27" s="17"/>
      <c r="HH27" s="17"/>
      <c r="HI27" s="17"/>
      <c r="HJ27" s="17"/>
      <c r="HK27" s="17"/>
      <c r="HL27" s="17"/>
      <c r="HM27" s="17"/>
      <c r="HN27" s="17"/>
      <c r="HO27" s="17"/>
      <c r="HP27" s="17"/>
      <c r="HQ27" s="17"/>
      <c r="HR27" s="17"/>
      <c r="HS27" s="17"/>
      <c r="HT27" s="17"/>
      <c r="HU27" s="17"/>
      <c r="HV27" s="17"/>
      <c r="HW27" s="17"/>
      <c r="HX27" s="17"/>
      <c r="HY27" s="17"/>
      <c r="HZ27" s="17"/>
    </row>
    <row r="28" spans="1:234">
      <c r="A28" s="135">
        <v>10</v>
      </c>
      <c r="B28" s="146"/>
      <c r="C28" s="135"/>
      <c r="D28" s="12" t="s">
        <v>183</v>
      </c>
      <c r="E28" s="24" t="s">
        <v>184</v>
      </c>
      <c r="F28" s="14" t="s">
        <v>159</v>
      </c>
      <c r="G28" s="15">
        <f>H26</f>
        <v>44738</v>
      </c>
      <c r="H28" s="15">
        <f>G28+10</f>
        <v>44748</v>
      </c>
      <c r="I28" s="150" t="str">
        <f t="shared" ca="1" si="5"/>
        <v>Hoàn tất</v>
      </c>
      <c r="J28" s="17"/>
      <c r="K28" s="17"/>
      <c r="L28" s="18"/>
      <c r="M28" s="17"/>
      <c r="N28" s="17"/>
      <c r="O28" s="17"/>
      <c r="P28" s="17"/>
      <c r="Q28" s="17"/>
      <c r="R28" s="18"/>
      <c r="S28" s="18"/>
      <c r="T28" s="18"/>
      <c r="U28" s="17"/>
      <c r="V28" s="17"/>
      <c r="W28" s="17"/>
      <c r="X28" s="17"/>
      <c r="Y28" s="17"/>
      <c r="Z28" s="18"/>
      <c r="AA28" s="17"/>
      <c r="AB28" s="17"/>
      <c r="AC28" s="17"/>
      <c r="AD28" s="17"/>
      <c r="AE28" s="17"/>
      <c r="AF28" s="17"/>
      <c r="AG28" s="18"/>
      <c r="AH28" s="17"/>
      <c r="AI28" s="17"/>
      <c r="AJ28" s="17"/>
      <c r="AK28" s="17"/>
      <c r="AL28" s="17"/>
      <c r="AM28" s="17"/>
      <c r="AN28" s="18"/>
      <c r="AO28" s="17"/>
      <c r="AP28" s="17"/>
      <c r="AQ28" s="17"/>
      <c r="AR28" s="17"/>
      <c r="AS28" s="17"/>
      <c r="AT28" s="17"/>
      <c r="AU28" s="18"/>
      <c r="AV28" s="17"/>
      <c r="AW28" s="17"/>
      <c r="AX28" s="17"/>
      <c r="AY28" s="17"/>
      <c r="AZ28" s="17"/>
      <c r="BA28" s="17"/>
      <c r="BB28" s="18"/>
      <c r="BC28" s="17"/>
      <c r="BD28" s="17"/>
      <c r="BE28" s="17"/>
      <c r="BF28" s="17"/>
      <c r="BG28" s="17"/>
      <c r="BH28" s="17"/>
      <c r="BI28" s="18"/>
      <c r="BJ28" s="17"/>
      <c r="BK28" s="17"/>
      <c r="BL28" s="17"/>
      <c r="BM28" s="17"/>
      <c r="BN28" s="17"/>
      <c r="BO28" s="17"/>
      <c r="BP28" s="18"/>
      <c r="BQ28" s="17"/>
      <c r="BR28" s="17"/>
      <c r="BS28" s="17"/>
      <c r="BT28" s="17"/>
      <c r="BU28" s="17"/>
      <c r="BV28" s="17"/>
      <c r="BW28" s="17"/>
      <c r="BX28" s="18"/>
      <c r="BY28" s="17"/>
      <c r="BZ28" s="17"/>
      <c r="CA28" s="17"/>
      <c r="CB28" s="17"/>
      <c r="CC28" s="17"/>
      <c r="CD28" s="17"/>
      <c r="CE28" s="17"/>
      <c r="CF28" s="18"/>
      <c r="CG28" s="17"/>
      <c r="CH28" s="17"/>
      <c r="CI28" s="17"/>
      <c r="CJ28" s="17"/>
      <c r="CK28" s="17"/>
      <c r="CL28" s="17"/>
      <c r="CM28" s="17"/>
      <c r="CN28" s="18"/>
      <c r="CO28" s="17"/>
      <c r="CP28" s="17"/>
      <c r="CQ28" s="17"/>
      <c r="CR28" s="17"/>
      <c r="CS28" s="17"/>
      <c r="CT28" s="17"/>
      <c r="CU28" s="17"/>
      <c r="CV28" s="18"/>
      <c r="CW28" s="17"/>
      <c r="CX28" s="17"/>
      <c r="CY28" s="17"/>
      <c r="CZ28" s="17"/>
      <c r="DA28" s="17"/>
      <c r="DB28" s="17"/>
      <c r="DC28" s="17"/>
      <c r="DD28" s="18"/>
      <c r="DE28" s="17"/>
      <c r="DF28" s="17"/>
      <c r="DG28" s="17"/>
      <c r="DH28" s="17"/>
      <c r="DI28" s="17"/>
      <c r="DJ28" s="17"/>
      <c r="DK28" s="17"/>
      <c r="DL28" s="17"/>
      <c r="DM28" s="17"/>
      <c r="DN28" s="17"/>
      <c r="DO28" s="17"/>
      <c r="DP28" s="17"/>
      <c r="DQ28" s="17"/>
      <c r="DR28" s="17"/>
      <c r="DS28" s="17"/>
      <c r="DT28" s="17"/>
      <c r="DU28" s="17"/>
      <c r="DV28" s="17"/>
      <c r="DW28" s="17"/>
      <c r="DX28" s="17"/>
      <c r="DY28" s="17"/>
      <c r="DZ28" s="17"/>
      <c r="EA28" s="17"/>
      <c r="EB28" s="17"/>
      <c r="EC28" s="17"/>
      <c r="ED28" s="17"/>
      <c r="EE28" s="17"/>
      <c r="EF28" s="17"/>
      <c r="EG28" s="17"/>
      <c r="EH28" s="17"/>
      <c r="EI28" s="17"/>
      <c r="EJ28" s="17"/>
      <c r="EK28" s="17"/>
      <c r="EL28" s="17"/>
      <c r="EM28" s="17"/>
      <c r="EN28" s="17"/>
      <c r="EO28" s="17"/>
      <c r="EP28" s="17"/>
      <c r="EQ28" s="17"/>
      <c r="ER28" s="17"/>
      <c r="ES28" s="17"/>
      <c r="ET28" s="17"/>
      <c r="EU28" s="17"/>
      <c r="EV28" s="17"/>
      <c r="EW28" s="17"/>
      <c r="EX28" s="17"/>
      <c r="EY28" s="17"/>
      <c r="EZ28" s="17"/>
      <c r="FA28" s="17"/>
      <c r="FB28" s="17"/>
      <c r="FC28" s="17"/>
      <c r="FD28" s="17"/>
      <c r="FE28" s="17"/>
      <c r="FF28" s="17"/>
      <c r="FG28" s="17"/>
      <c r="FH28" s="17"/>
      <c r="FI28" s="17"/>
      <c r="FJ28" s="17"/>
      <c r="FK28" s="17"/>
      <c r="FL28" s="17"/>
      <c r="FM28" s="17"/>
      <c r="FN28" s="17"/>
      <c r="FO28" s="17"/>
      <c r="FP28" s="17"/>
      <c r="FQ28" s="17"/>
      <c r="FR28" s="17"/>
      <c r="FS28" s="17"/>
      <c r="FT28" s="17"/>
      <c r="FU28" s="17"/>
      <c r="FV28" s="17"/>
      <c r="FW28" s="17"/>
      <c r="FX28" s="17"/>
      <c r="FY28" s="17"/>
      <c r="FZ28" s="17"/>
      <c r="GA28" s="17"/>
      <c r="GB28" s="17"/>
      <c r="GC28" s="17"/>
      <c r="GD28" s="17"/>
      <c r="GE28" s="17"/>
      <c r="GF28" s="17"/>
      <c r="GG28" s="17"/>
      <c r="GH28" s="17"/>
      <c r="GI28" s="17"/>
      <c r="GJ28" s="17"/>
      <c r="GK28" s="17"/>
      <c r="GL28" s="17"/>
      <c r="GM28" s="17"/>
      <c r="GN28" s="17"/>
      <c r="GO28" s="17"/>
      <c r="GP28" s="17"/>
      <c r="GQ28" s="17"/>
      <c r="GR28" s="17"/>
      <c r="GS28" s="17"/>
      <c r="GT28" s="17"/>
      <c r="GU28" s="17"/>
      <c r="GV28" s="17"/>
      <c r="GW28" s="17"/>
      <c r="GX28" s="17"/>
      <c r="GY28" s="17"/>
      <c r="GZ28" s="17"/>
      <c r="HA28" s="17"/>
      <c r="HB28" s="17"/>
      <c r="HC28" s="17"/>
      <c r="HD28" s="17"/>
      <c r="HE28" s="17"/>
      <c r="HF28" s="17"/>
      <c r="HG28" s="17"/>
      <c r="HH28" s="17"/>
      <c r="HI28" s="17"/>
      <c r="HJ28" s="17"/>
      <c r="HK28" s="17"/>
      <c r="HL28" s="17"/>
      <c r="HM28" s="17"/>
      <c r="HN28" s="17"/>
      <c r="HO28" s="17"/>
      <c r="HP28" s="17"/>
      <c r="HQ28" s="17"/>
      <c r="HR28" s="17"/>
      <c r="HS28" s="17"/>
      <c r="HT28" s="17"/>
      <c r="HU28" s="17"/>
      <c r="HV28" s="17"/>
      <c r="HW28" s="17"/>
      <c r="HX28" s="17"/>
      <c r="HY28" s="17"/>
      <c r="HZ28" s="17"/>
    </row>
    <row r="29" spans="1:234">
      <c r="A29" s="135"/>
      <c r="B29" s="146"/>
      <c r="C29" s="135"/>
      <c r="D29" s="19"/>
      <c r="E29" s="25"/>
      <c r="F29" s="21" t="s">
        <v>160</v>
      </c>
      <c r="G29" s="22">
        <v>44738</v>
      </c>
      <c r="H29" s="22">
        <v>44747</v>
      </c>
      <c r="I29" s="151"/>
      <c r="J29" s="17"/>
      <c r="K29" s="17"/>
      <c r="L29" s="18"/>
      <c r="M29" s="17"/>
      <c r="N29" s="17"/>
      <c r="O29" s="17"/>
      <c r="P29" s="17"/>
      <c r="Q29" s="17"/>
      <c r="R29" s="18"/>
      <c r="S29" s="18"/>
      <c r="T29" s="18"/>
      <c r="U29" s="17"/>
      <c r="V29" s="17"/>
      <c r="W29" s="17"/>
      <c r="X29" s="17"/>
      <c r="Y29" s="17"/>
      <c r="Z29" s="18"/>
      <c r="AA29" s="17"/>
      <c r="AB29" s="17"/>
      <c r="AC29" s="17"/>
      <c r="AD29" s="17"/>
      <c r="AE29" s="17"/>
      <c r="AF29" s="17"/>
      <c r="AG29" s="18"/>
      <c r="AH29" s="17"/>
      <c r="AI29" s="17"/>
      <c r="AJ29" s="17"/>
      <c r="AK29" s="17"/>
      <c r="AL29" s="17"/>
      <c r="AM29" s="17"/>
      <c r="AN29" s="18"/>
      <c r="AO29" s="17"/>
      <c r="AP29" s="17"/>
      <c r="AQ29" s="17"/>
      <c r="AR29" s="17"/>
      <c r="AS29" s="17"/>
      <c r="AT29" s="17"/>
      <c r="AU29" s="18"/>
      <c r="AV29" s="17"/>
      <c r="AW29" s="17"/>
      <c r="AX29" s="17"/>
      <c r="AY29" s="17"/>
      <c r="AZ29" s="17"/>
      <c r="BA29" s="17"/>
      <c r="BB29" s="18"/>
      <c r="BC29" s="17"/>
      <c r="BD29" s="17"/>
      <c r="BE29" s="17"/>
      <c r="BF29" s="17"/>
      <c r="BG29" s="17"/>
      <c r="BH29" s="17"/>
      <c r="BI29" s="18"/>
      <c r="BJ29" s="17"/>
      <c r="BK29" s="17"/>
      <c r="BL29" s="17"/>
      <c r="BM29" s="17"/>
      <c r="BN29" s="17"/>
      <c r="BO29" s="17"/>
      <c r="BP29" s="18"/>
      <c r="BQ29" s="17"/>
      <c r="BR29" s="17"/>
      <c r="BS29" s="17"/>
      <c r="BT29" s="17"/>
      <c r="BU29" s="17"/>
      <c r="BV29" s="17"/>
      <c r="BW29" s="17"/>
      <c r="BX29" s="18"/>
      <c r="BY29" s="17"/>
      <c r="BZ29" s="17"/>
      <c r="CA29" s="17"/>
      <c r="CB29" s="17"/>
      <c r="CC29" s="17"/>
      <c r="CD29" s="17"/>
      <c r="CE29" s="17"/>
      <c r="CF29" s="18"/>
      <c r="CG29" s="17"/>
      <c r="CH29" s="17"/>
      <c r="CI29" s="17"/>
      <c r="CJ29" s="17"/>
      <c r="CK29" s="17"/>
      <c r="CL29" s="17"/>
      <c r="CM29" s="17"/>
      <c r="CN29" s="18"/>
      <c r="CO29" s="17"/>
      <c r="CP29" s="17"/>
      <c r="CQ29" s="17"/>
      <c r="CR29" s="17"/>
      <c r="CS29" s="17"/>
      <c r="CT29" s="17"/>
      <c r="CU29" s="17"/>
      <c r="CV29" s="18"/>
      <c r="CW29" s="17"/>
      <c r="CX29" s="17"/>
      <c r="CY29" s="17"/>
      <c r="CZ29" s="17"/>
      <c r="DA29" s="17"/>
      <c r="DB29" s="17"/>
      <c r="DC29" s="17"/>
      <c r="DD29" s="18"/>
      <c r="DE29" s="17"/>
      <c r="DF29" s="17"/>
      <c r="DG29" s="17"/>
      <c r="DH29" s="17"/>
      <c r="DI29" s="17"/>
      <c r="DJ29" s="17"/>
      <c r="DK29" s="17"/>
      <c r="DL29" s="17"/>
      <c r="DM29" s="17"/>
      <c r="DN29" s="17"/>
      <c r="DO29" s="17"/>
      <c r="DP29" s="17"/>
      <c r="DQ29" s="17"/>
      <c r="DR29" s="17"/>
      <c r="DS29" s="17"/>
      <c r="DT29" s="17"/>
      <c r="DU29" s="17"/>
      <c r="DV29" s="17"/>
      <c r="DW29" s="17"/>
      <c r="DX29" s="17"/>
      <c r="DY29" s="17"/>
      <c r="DZ29" s="17"/>
      <c r="EA29" s="17"/>
      <c r="EB29" s="17"/>
      <c r="EC29" s="17"/>
      <c r="ED29" s="17"/>
      <c r="EE29" s="17"/>
      <c r="EF29" s="17"/>
      <c r="EG29" s="17"/>
      <c r="EH29" s="17"/>
      <c r="EI29" s="17"/>
      <c r="EJ29" s="17"/>
      <c r="EK29" s="17"/>
      <c r="EL29" s="17"/>
      <c r="EM29" s="17"/>
      <c r="EN29" s="17"/>
      <c r="EO29" s="17"/>
      <c r="EP29" s="17"/>
      <c r="EQ29" s="17"/>
      <c r="ER29" s="17"/>
      <c r="ES29" s="17"/>
      <c r="ET29" s="17"/>
      <c r="EU29" s="17"/>
      <c r="EV29" s="17"/>
      <c r="EW29" s="17"/>
      <c r="EX29" s="17"/>
      <c r="EY29" s="17"/>
      <c r="EZ29" s="17"/>
      <c r="FA29" s="17"/>
      <c r="FB29" s="17"/>
      <c r="FC29" s="17"/>
      <c r="FD29" s="17"/>
      <c r="FE29" s="17"/>
      <c r="FF29" s="17"/>
      <c r="FG29" s="17"/>
      <c r="FH29" s="17"/>
      <c r="FI29" s="17"/>
      <c r="FJ29" s="17"/>
      <c r="FK29" s="17"/>
      <c r="FL29" s="17"/>
      <c r="FM29" s="17"/>
      <c r="FN29" s="17"/>
      <c r="FO29" s="17"/>
      <c r="FP29" s="17"/>
      <c r="FQ29" s="17"/>
      <c r="FR29" s="17"/>
      <c r="FS29" s="17"/>
      <c r="FT29" s="17"/>
      <c r="FU29" s="17"/>
      <c r="FV29" s="17"/>
      <c r="FW29" s="17"/>
      <c r="FX29" s="17"/>
      <c r="FY29" s="17"/>
      <c r="FZ29" s="17"/>
      <c r="GA29" s="17"/>
      <c r="GB29" s="17"/>
      <c r="GC29" s="17"/>
      <c r="GD29" s="17"/>
      <c r="GE29" s="17"/>
      <c r="GF29" s="17"/>
      <c r="GG29" s="17"/>
      <c r="GH29" s="17"/>
      <c r="GI29" s="17"/>
      <c r="GJ29" s="17"/>
      <c r="GK29" s="17"/>
      <c r="GL29" s="17"/>
      <c r="GM29" s="17"/>
      <c r="GN29" s="17"/>
      <c r="GO29" s="17"/>
      <c r="GP29" s="17"/>
      <c r="GQ29" s="17"/>
      <c r="GR29" s="17"/>
      <c r="GS29" s="17"/>
      <c r="GT29" s="17"/>
      <c r="GU29" s="17"/>
      <c r="GV29" s="17"/>
      <c r="GW29" s="17"/>
      <c r="GX29" s="17"/>
      <c r="GY29" s="17"/>
      <c r="GZ29" s="17"/>
      <c r="HA29" s="17"/>
      <c r="HB29" s="17"/>
      <c r="HC29" s="17"/>
      <c r="HD29" s="17"/>
      <c r="HE29" s="17"/>
      <c r="HF29" s="17"/>
      <c r="HG29" s="17"/>
      <c r="HH29" s="17"/>
      <c r="HI29" s="17"/>
      <c r="HJ29" s="17"/>
      <c r="HK29" s="17"/>
      <c r="HL29" s="17"/>
      <c r="HM29" s="17"/>
      <c r="HN29" s="17"/>
      <c r="HO29" s="17"/>
      <c r="HP29" s="17"/>
      <c r="HQ29" s="17"/>
      <c r="HR29" s="17"/>
      <c r="HS29" s="17"/>
      <c r="HT29" s="17"/>
      <c r="HU29" s="17"/>
      <c r="HV29" s="17"/>
      <c r="HW29" s="17"/>
      <c r="HX29" s="17"/>
      <c r="HY29" s="17"/>
      <c r="HZ29" s="17"/>
    </row>
    <row r="30" spans="1:234">
      <c r="A30" s="135">
        <v>11</v>
      </c>
      <c r="B30" s="146"/>
      <c r="C30" s="135"/>
      <c r="D30" s="12" t="s">
        <v>185</v>
      </c>
      <c r="E30" s="24" t="s">
        <v>182</v>
      </c>
      <c r="F30" s="14" t="s">
        <v>159</v>
      </c>
      <c r="G30" s="15">
        <f>H28</f>
        <v>44748</v>
      </c>
      <c r="H30" s="15">
        <f>G30+5</f>
        <v>44753</v>
      </c>
      <c r="I30" s="150" t="str">
        <f t="shared" ca="1" si="5"/>
        <v>Hoàn tất</v>
      </c>
      <c r="J30" s="17"/>
      <c r="K30" s="17"/>
      <c r="L30" s="18"/>
      <c r="M30" s="17"/>
      <c r="N30" s="17"/>
      <c r="O30" s="17"/>
      <c r="P30" s="17"/>
      <c r="Q30" s="17"/>
      <c r="R30" s="18"/>
      <c r="S30" s="18"/>
      <c r="T30" s="18"/>
      <c r="U30" s="17"/>
      <c r="V30" s="17"/>
      <c r="W30" s="17"/>
      <c r="X30" s="17"/>
      <c r="Y30" s="17"/>
      <c r="Z30" s="18"/>
      <c r="AA30" s="17"/>
      <c r="AB30" s="17"/>
      <c r="AC30" s="17"/>
      <c r="AD30" s="17"/>
      <c r="AE30" s="17"/>
      <c r="AF30" s="17"/>
      <c r="AG30" s="18"/>
      <c r="AH30" s="17"/>
      <c r="AI30" s="17"/>
      <c r="AJ30" s="17"/>
      <c r="AK30" s="17"/>
      <c r="AL30" s="17"/>
      <c r="AM30" s="17"/>
      <c r="AN30" s="18"/>
      <c r="AO30" s="17"/>
      <c r="AP30" s="17"/>
      <c r="AQ30" s="17"/>
      <c r="AR30" s="17"/>
      <c r="AS30" s="17"/>
      <c r="AT30" s="17"/>
      <c r="AU30" s="18"/>
      <c r="AV30" s="17"/>
      <c r="AW30" s="17"/>
      <c r="AX30" s="17"/>
      <c r="AY30" s="17"/>
      <c r="AZ30" s="17"/>
      <c r="BA30" s="17"/>
      <c r="BB30" s="18"/>
      <c r="BC30" s="17"/>
      <c r="BD30" s="17"/>
      <c r="BE30" s="17"/>
      <c r="BF30" s="17"/>
      <c r="BG30" s="17"/>
      <c r="BH30" s="17"/>
      <c r="BI30" s="18"/>
      <c r="BJ30" s="17"/>
      <c r="BK30" s="17"/>
      <c r="BL30" s="17"/>
      <c r="BM30" s="17"/>
      <c r="BN30" s="17"/>
      <c r="BO30" s="17"/>
      <c r="BP30" s="18"/>
      <c r="BQ30" s="17"/>
      <c r="BR30" s="17"/>
      <c r="BS30" s="17"/>
      <c r="BT30" s="17"/>
      <c r="BU30" s="17"/>
      <c r="BV30" s="17"/>
      <c r="BW30" s="17"/>
      <c r="BX30" s="18"/>
      <c r="BY30" s="17"/>
      <c r="BZ30" s="17"/>
      <c r="CA30" s="17"/>
      <c r="CB30" s="17"/>
      <c r="CC30" s="17"/>
      <c r="CD30" s="17"/>
      <c r="CE30" s="17"/>
      <c r="CF30" s="18"/>
      <c r="CG30" s="17"/>
      <c r="CH30" s="17"/>
      <c r="CI30" s="17"/>
      <c r="CJ30" s="17"/>
      <c r="CK30" s="17"/>
      <c r="CL30" s="17"/>
      <c r="CM30" s="17"/>
      <c r="CN30" s="18"/>
      <c r="CO30" s="17"/>
      <c r="CP30" s="17"/>
      <c r="CQ30" s="17"/>
      <c r="CR30" s="17"/>
      <c r="CS30" s="17"/>
      <c r="CT30" s="17"/>
      <c r="CU30" s="17"/>
      <c r="CV30" s="18"/>
      <c r="CW30" s="17"/>
      <c r="CX30" s="17"/>
      <c r="CY30" s="17"/>
      <c r="CZ30" s="17"/>
      <c r="DA30" s="17"/>
      <c r="DB30" s="17"/>
      <c r="DC30" s="17"/>
      <c r="DD30" s="18"/>
      <c r="DE30" s="17"/>
      <c r="DF30" s="17"/>
      <c r="DG30" s="17"/>
      <c r="DH30" s="17"/>
      <c r="DI30" s="17"/>
      <c r="DJ30" s="17"/>
      <c r="DK30" s="17"/>
      <c r="DL30" s="17"/>
      <c r="DM30" s="17"/>
      <c r="DN30" s="17"/>
      <c r="DO30" s="17"/>
      <c r="DP30" s="17"/>
      <c r="DQ30" s="17"/>
      <c r="DR30" s="17"/>
      <c r="DS30" s="17"/>
      <c r="DT30" s="17"/>
      <c r="DU30" s="17"/>
      <c r="DV30" s="17"/>
      <c r="DW30" s="17"/>
      <c r="DX30" s="17"/>
      <c r="DY30" s="17"/>
      <c r="DZ30" s="17"/>
      <c r="EA30" s="17"/>
      <c r="EB30" s="17"/>
      <c r="EC30" s="17"/>
      <c r="ED30" s="17"/>
      <c r="EE30" s="17"/>
      <c r="EF30" s="17"/>
      <c r="EG30" s="17"/>
      <c r="EH30" s="17"/>
      <c r="EI30" s="17"/>
      <c r="EJ30" s="17"/>
      <c r="EK30" s="17"/>
      <c r="EL30" s="17"/>
      <c r="EM30" s="17"/>
      <c r="EN30" s="17"/>
      <c r="EO30" s="17"/>
      <c r="EP30" s="17"/>
      <c r="EQ30" s="17"/>
      <c r="ER30" s="17"/>
      <c r="ES30" s="17"/>
      <c r="ET30" s="17"/>
      <c r="EU30" s="17"/>
      <c r="EV30" s="17"/>
      <c r="EW30" s="17"/>
      <c r="EX30" s="17"/>
      <c r="EY30" s="17"/>
      <c r="EZ30" s="17"/>
      <c r="FA30" s="17"/>
      <c r="FB30" s="17"/>
      <c r="FC30" s="17"/>
      <c r="FD30" s="17"/>
      <c r="FE30" s="17"/>
      <c r="FF30" s="17"/>
      <c r="FG30" s="17"/>
      <c r="FH30" s="17"/>
      <c r="FI30" s="17"/>
      <c r="FJ30" s="17"/>
      <c r="FK30" s="17"/>
      <c r="FL30" s="17"/>
      <c r="FM30" s="17"/>
      <c r="FN30" s="17"/>
      <c r="FO30" s="17"/>
      <c r="FP30" s="17"/>
      <c r="FQ30" s="17"/>
      <c r="FR30" s="17"/>
      <c r="FS30" s="17"/>
      <c r="FT30" s="17"/>
      <c r="FU30" s="17"/>
      <c r="FV30" s="17"/>
      <c r="FW30" s="17"/>
      <c r="FX30" s="17"/>
      <c r="FY30" s="17"/>
      <c r="FZ30" s="17"/>
      <c r="GA30" s="17"/>
      <c r="GB30" s="17"/>
      <c r="GC30" s="17"/>
      <c r="GD30" s="17"/>
      <c r="GE30" s="17"/>
      <c r="GF30" s="17"/>
      <c r="GG30" s="17"/>
      <c r="GH30" s="17"/>
      <c r="GI30" s="17"/>
      <c r="GJ30" s="17"/>
      <c r="GK30" s="17"/>
      <c r="GL30" s="17"/>
      <c r="GM30" s="17"/>
      <c r="GN30" s="17"/>
      <c r="GO30" s="17"/>
      <c r="GP30" s="17"/>
      <c r="GQ30" s="17"/>
      <c r="GR30" s="17"/>
      <c r="GS30" s="17"/>
      <c r="GT30" s="17"/>
      <c r="GU30" s="17"/>
      <c r="GV30" s="17"/>
      <c r="GW30" s="17"/>
      <c r="GX30" s="17"/>
      <c r="GY30" s="17"/>
      <c r="GZ30" s="17"/>
      <c r="HA30" s="17"/>
      <c r="HB30" s="17"/>
      <c r="HC30" s="17"/>
      <c r="HD30" s="17"/>
      <c r="HE30" s="17"/>
      <c r="HF30" s="17"/>
      <c r="HG30" s="17"/>
      <c r="HH30" s="17"/>
      <c r="HI30" s="17"/>
      <c r="HJ30" s="17"/>
      <c r="HK30" s="17"/>
      <c r="HL30" s="17"/>
      <c r="HM30" s="17"/>
      <c r="HN30" s="17"/>
      <c r="HO30" s="17"/>
      <c r="HP30" s="17"/>
      <c r="HQ30" s="17"/>
      <c r="HR30" s="17"/>
      <c r="HS30" s="17"/>
      <c r="HT30" s="17"/>
      <c r="HU30" s="17"/>
      <c r="HV30" s="17"/>
      <c r="HW30" s="17"/>
      <c r="HX30" s="17"/>
      <c r="HY30" s="17"/>
      <c r="HZ30" s="17"/>
    </row>
    <row r="31" spans="1:234">
      <c r="A31" s="135"/>
      <c r="B31" s="146"/>
      <c r="C31" s="135"/>
      <c r="D31" s="19"/>
      <c r="E31" s="25"/>
      <c r="F31" s="21" t="s">
        <v>160</v>
      </c>
      <c r="G31" s="22">
        <v>44748</v>
      </c>
      <c r="H31" s="22">
        <v>44753</v>
      </c>
      <c r="I31" s="151"/>
      <c r="J31" s="17"/>
      <c r="K31" s="17"/>
      <c r="L31" s="18"/>
      <c r="M31" s="17"/>
      <c r="N31" s="17"/>
      <c r="O31" s="17"/>
      <c r="P31" s="17"/>
      <c r="Q31" s="17"/>
      <c r="R31" s="18"/>
      <c r="S31" s="18"/>
      <c r="T31" s="18"/>
      <c r="U31" s="17"/>
      <c r="V31" s="17"/>
      <c r="W31" s="17"/>
      <c r="X31" s="17"/>
      <c r="Y31" s="17"/>
      <c r="Z31" s="18"/>
      <c r="AA31" s="17"/>
      <c r="AB31" s="17"/>
      <c r="AC31" s="17"/>
      <c r="AD31" s="17"/>
      <c r="AE31" s="17"/>
      <c r="AF31" s="17"/>
      <c r="AG31" s="18"/>
      <c r="AH31" s="17"/>
      <c r="AI31" s="17"/>
      <c r="AJ31" s="17"/>
      <c r="AK31" s="17"/>
      <c r="AL31" s="17"/>
      <c r="AM31" s="17"/>
      <c r="AN31" s="18"/>
      <c r="AO31" s="17"/>
      <c r="AP31" s="17"/>
      <c r="AQ31" s="17"/>
      <c r="AR31" s="17"/>
      <c r="AS31" s="17"/>
      <c r="AT31" s="17"/>
      <c r="AU31" s="18"/>
      <c r="AV31" s="17"/>
      <c r="AW31" s="17"/>
      <c r="AX31" s="17"/>
      <c r="AY31" s="17"/>
      <c r="AZ31" s="17"/>
      <c r="BA31" s="17"/>
      <c r="BB31" s="18"/>
      <c r="BC31" s="17"/>
      <c r="BD31" s="17"/>
      <c r="BE31" s="17"/>
      <c r="BF31" s="17"/>
      <c r="BG31" s="17"/>
      <c r="BH31" s="17"/>
      <c r="BI31" s="18"/>
      <c r="BJ31" s="17"/>
      <c r="BK31" s="17"/>
      <c r="BL31" s="17"/>
      <c r="BM31" s="17"/>
      <c r="BN31" s="17"/>
      <c r="BO31" s="17"/>
      <c r="BP31" s="18"/>
      <c r="BQ31" s="17"/>
      <c r="BR31" s="17"/>
      <c r="BS31" s="17"/>
      <c r="BT31" s="17"/>
      <c r="BU31" s="17"/>
      <c r="BV31" s="17"/>
      <c r="BW31" s="17"/>
      <c r="BX31" s="18"/>
      <c r="BY31" s="17"/>
      <c r="BZ31" s="17"/>
      <c r="CA31" s="17"/>
      <c r="CB31" s="17"/>
      <c r="CC31" s="17"/>
      <c r="CD31" s="17"/>
      <c r="CE31" s="17"/>
      <c r="CF31" s="18"/>
      <c r="CG31" s="17"/>
      <c r="CH31" s="17"/>
      <c r="CI31" s="17"/>
      <c r="CJ31" s="17"/>
      <c r="CK31" s="17"/>
      <c r="CL31" s="17"/>
      <c r="CM31" s="17"/>
      <c r="CN31" s="18"/>
      <c r="CO31" s="17"/>
      <c r="CP31" s="17"/>
      <c r="CQ31" s="17"/>
      <c r="CR31" s="17"/>
      <c r="CS31" s="17"/>
      <c r="CT31" s="17"/>
      <c r="CU31" s="17"/>
      <c r="CV31" s="18"/>
      <c r="CW31" s="17"/>
      <c r="CX31" s="17"/>
      <c r="CY31" s="17"/>
      <c r="CZ31" s="17"/>
      <c r="DA31" s="17"/>
      <c r="DB31" s="17"/>
      <c r="DC31" s="17"/>
      <c r="DD31" s="18"/>
      <c r="DE31" s="17"/>
      <c r="DF31" s="17"/>
      <c r="DG31" s="17"/>
      <c r="DH31" s="17"/>
      <c r="DI31" s="17"/>
      <c r="DJ31" s="17"/>
      <c r="DK31" s="17"/>
      <c r="DL31" s="17"/>
      <c r="DM31" s="17"/>
      <c r="DN31" s="17"/>
      <c r="DO31" s="17"/>
      <c r="DP31" s="17"/>
      <c r="DQ31" s="17"/>
      <c r="DR31" s="17"/>
      <c r="DS31" s="17"/>
      <c r="DT31" s="17"/>
      <c r="DU31" s="17"/>
      <c r="DV31" s="17"/>
      <c r="DW31" s="17"/>
      <c r="DX31" s="17"/>
      <c r="DY31" s="17"/>
      <c r="DZ31" s="17"/>
      <c r="EA31" s="17"/>
      <c r="EB31" s="17"/>
      <c r="EC31" s="17"/>
      <c r="ED31" s="17"/>
      <c r="EE31" s="17"/>
      <c r="EF31" s="17"/>
      <c r="EG31" s="17"/>
      <c r="EH31" s="17"/>
      <c r="EI31" s="17"/>
      <c r="EJ31" s="17"/>
      <c r="EK31" s="17"/>
      <c r="EL31" s="17"/>
      <c r="EM31" s="17"/>
      <c r="EN31" s="17"/>
      <c r="EO31" s="17"/>
      <c r="EP31" s="17"/>
      <c r="EQ31" s="17"/>
      <c r="ER31" s="17"/>
      <c r="ES31" s="17"/>
      <c r="ET31" s="17"/>
      <c r="EU31" s="17"/>
      <c r="EV31" s="17"/>
      <c r="EW31" s="17"/>
      <c r="EX31" s="17"/>
      <c r="EY31" s="17"/>
      <c r="EZ31" s="17"/>
      <c r="FA31" s="17"/>
      <c r="FB31" s="17"/>
      <c r="FC31" s="17"/>
      <c r="FD31" s="17"/>
      <c r="FE31" s="17"/>
      <c r="FF31" s="17"/>
      <c r="FG31" s="17"/>
      <c r="FH31" s="17"/>
      <c r="FI31" s="17"/>
      <c r="FJ31" s="17"/>
      <c r="FK31" s="17"/>
      <c r="FL31" s="17"/>
      <c r="FM31" s="17"/>
      <c r="FN31" s="17"/>
      <c r="FO31" s="17"/>
      <c r="FP31" s="17"/>
      <c r="FQ31" s="17"/>
      <c r="FR31" s="17"/>
      <c r="FS31" s="17"/>
      <c r="FT31" s="17"/>
      <c r="FU31" s="17"/>
      <c r="FV31" s="17"/>
      <c r="FW31" s="17"/>
      <c r="FX31" s="17"/>
      <c r="FY31" s="17"/>
      <c r="FZ31" s="17"/>
      <c r="GA31" s="17"/>
      <c r="GB31" s="17"/>
      <c r="GC31" s="17"/>
      <c r="GD31" s="17"/>
      <c r="GE31" s="17"/>
      <c r="GF31" s="17"/>
      <c r="GG31" s="17"/>
      <c r="GH31" s="17"/>
      <c r="GI31" s="17"/>
      <c r="GJ31" s="17"/>
      <c r="GK31" s="17"/>
      <c r="GL31" s="17"/>
      <c r="GM31" s="17"/>
      <c r="GN31" s="17"/>
      <c r="GO31" s="17"/>
      <c r="GP31" s="17"/>
      <c r="GQ31" s="17"/>
      <c r="GR31" s="17"/>
      <c r="GS31" s="17"/>
      <c r="GT31" s="17"/>
      <c r="GU31" s="17"/>
      <c r="GV31" s="17"/>
      <c r="GW31" s="17"/>
      <c r="GX31" s="17"/>
      <c r="GY31" s="17"/>
      <c r="GZ31" s="17"/>
      <c r="HA31" s="17"/>
      <c r="HB31" s="17"/>
      <c r="HC31" s="17"/>
      <c r="HD31" s="17"/>
      <c r="HE31" s="17"/>
      <c r="HF31" s="17"/>
      <c r="HG31" s="17"/>
      <c r="HH31" s="17"/>
      <c r="HI31" s="17"/>
      <c r="HJ31" s="17"/>
      <c r="HK31" s="17"/>
      <c r="HL31" s="17"/>
      <c r="HM31" s="17"/>
      <c r="HN31" s="17"/>
      <c r="HO31" s="17"/>
      <c r="HP31" s="17"/>
      <c r="HQ31" s="17"/>
      <c r="HR31" s="17"/>
      <c r="HS31" s="17"/>
      <c r="HT31" s="17"/>
      <c r="HU31" s="17"/>
      <c r="HV31" s="17"/>
      <c r="HW31" s="17"/>
      <c r="HX31" s="17"/>
      <c r="HY31" s="17"/>
      <c r="HZ31" s="17"/>
    </row>
    <row r="32" spans="1:234">
      <c r="A32" s="135">
        <v>12</v>
      </c>
      <c r="B32" s="146"/>
      <c r="C32" s="135"/>
      <c r="D32" s="12" t="s">
        <v>186</v>
      </c>
      <c r="E32" s="24" t="s">
        <v>184</v>
      </c>
      <c r="F32" s="14" t="s">
        <v>159</v>
      </c>
      <c r="G32" s="15">
        <f>H30</f>
        <v>44753</v>
      </c>
      <c r="H32" s="15">
        <f>G32+120</f>
        <v>44873</v>
      </c>
      <c r="I32" s="150">
        <f t="shared" ca="1" si="5"/>
        <v>-170</v>
      </c>
      <c r="J32" s="17"/>
      <c r="K32" s="17"/>
      <c r="L32" s="18"/>
      <c r="M32" s="17"/>
      <c r="N32" s="17"/>
      <c r="O32" s="17"/>
      <c r="P32" s="17"/>
      <c r="Q32" s="17"/>
      <c r="R32" s="18"/>
      <c r="S32" s="18"/>
      <c r="T32" s="18"/>
      <c r="U32" s="17"/>
      <c r="V32" s="17"/>
      <c r="W32" s="17"/>
      <c r="X32" s="17"/>
      <c r="Y32" s="17"/>
      <c r="Z32" s="18"/>
      <c r="AA32" s="17"/>
      <c r="AB32" s="17"/>
      <c r="AC32" s="17"/>
      <c r="AD32" s="17"/>
      <c r="AE32" s="17"/>
      <c r="AF32" s="17"/>
      <c r="AG32" s="18"/>
      <c r="AH32" s="17"/>
      <c r="AI32" s="17"/>
      <c r="AJ32" s="17"/>
      <c r="AK32" s="17"/>
      <c r="AL32" s="17"/>
      <c r="AM32" s="17"/>
      <c r="AN32" s="18"/>
      <c r="AO32" s="17"/>
      <c r="AP32" s="17"/>
      <c r="AQ32" s="17"/>
      <c r="AR32" s="17"/>
      <c r="AS32" s="17"/>
      <c r="AT32" s="17"/>
      <c r="AU32" s="18"/>
      <c r="AV32" s="17"/>
      <c r="AW32" s="17"/>
      <c r="AX32" s="17"/>
      <c r="AY32" s="17"/>
      <c r="AZ32" s="17"/>
      <c r="BA32" s="17"/>
      <c r="BB32" s="18"/>
      <c r="BC32" s="17"/>
      <c r="BD32" s="17"/>
      <c r="BE32" s="17"/>
      <c r="BF32" s="17"/>
      <c r="BG32" s="17"/>
      <c r="BH32" s="17"/>
      <c r="BI32" s="18"/>
      <c r="BJ32" s="17"/>
      <c r="BK32" s="17"/>
      <c r="BL32" s="17"/>
      <c r="BM32" s="17"/>
      <c r="BN32" s="17"/>
      <c r="BO32" s="17"/>
      <c r="BP32" s="18"/>
      <c r="BQ32" s="17"/>
      <c r="BR32" s="17"/>
      <c r="BS32" s="17"/>
      <c r="BT32" s="17"/>
      <c r="BU32" s="17"/>
      <c r="BV32" s="17"/>
      <c r="BW32" s="17"/>
      <c r="BX32" s="18"/>
      <c r="BY32" s="17"/>
      <c r="BZ32" s="17"/>
      <c r="CA32" s="17"/>
      <c r="CB32" s="17"/>
      <c r="CC32" s="17"/>
      <c r="CD32" s="17"/>
      <c r="CE32" s="17"/>
      <c r="CF32" s="18"/>
      <c r="CG32" s="17"/>
      <c r="CH32" s="17"/>
      <c r="CI32" s="17"/>
      <c r="CJ32" s="17"/>
      <c r="CK32" s="17"/>
      <c r="CL32" s="17"/>
      <c r="CM32" s="17"/>
      <c r="CN32" s="18"/>
      <c r="CO32" s="17"/>
      <c r="CP32" s="17"/>
      <c r="CQ32" s="17"/>
      <c r="CR32" s="17"/>
      <c r="CS32" s="17"/>
      <c r="CT32" s="17"/>
      <c r="CU32" s="17"/>
      <c r="CV32" s="18"/>
      <c r="CW32" s="17"/>
      <c r="CX32" s="17"/>
      <c r="CY32" s="17"/>
      <c r="CZ32" s="17"/>
      <c r="DA32" s="17"/>
      <c r="DB32" s="17"/>
      <c r="DC32" s="17"/>
      <c r="DD32" s="18"/>
      <c r="DE32" s="17"/>
      <c r="DF32" s="17"/>
      <c r="DG32" s="17"/>
      <c r="DH32" s="17"/>
      <c r="DI32" s="17"/>
      <c r="DJ32" s="17"/>
      <c r="DK32" s="17"/>
      <c r="DL32" s="17"/>
      <c r="DM32" s="17"/>
      <c r="DN32" s="17"/>
      <c r="DO32" s="17"/>
      <c r="DP32" s="17"/>
      <c r="DQ32" s="17"/>
      <c r="DR32" s="17"/>
      <c r="DS32" s="17"/>
      <c r="DT32" s="17"/>
      <c r="DU32" s="17"/>
      <c r="DV32" s="17"/>
      <c r="DW32" s="17"/>
      <c r="DX32" s="17"/>
      <c r="DY32" s="17"/>
      <c r="DZ32" s="17"/>
      <c r="EA32" s="17"/>
      <c r="EB32" s="17"/>
      <c r="EC32" s="17"/>
      <c r="ED32" s="17"/>
      <c r="EE32" s="17"/>
      <c r="EF32" s="17"/>
      <c r="EG32" s="17"/>
      <c r="EH32" s="17"/>
      <c r="EI32" s="17"/>
      <c r="EJ32" s="17"/>
      <c r="EK32" s="17"/>
      <c r="EL32" s="17"/>
      <c r="EM32" s="17"/>
      <c r="EN32" s="17"/>
      <c r="EO32" s="17"/>
      <c r="EP32" s="17"/>
      <c r="EQ32" s="17"/>
      <c r="ER32" s="17"/>
      <c r="ES32" s="17"/>
      <c r="ET32" s="17"/>
      <c r="EU32" s="17"/>
      <c r="EV32" s="17"/>
      <c r="EW32" s="17"/>
      <c r="EX32" s="17"/>
      <c r="EY32" s="17"/>
      <c r="EZ32" s="17"/>
      <c r="FA32" s="17"/>
      <c r="FB32" s="17"/>
      <c r="FC32" s="17"/>
      <c r="FD32" s="17"/>
      <c r="FE32" s="17"/>
      <c r="FF32" s="17"/>
      <c r="FG32" s="17"/>
      <c r="FH32" s="17"/>
      <c r="FI32" s="17"/>
      <c r="FJ32" s="17"/>
      <c r="FK32" s="17"/>
      <c r="FL32" s="17"/>
      <c r="FM32" s="17"/>
      <c r="FN32" s="17"/>
      <c r="FO32" s="17"/>
      <c r="FP32" s="17"/>
      <c r="FQ32" s="17"/>
      <c r="FR32" s="17"/>
      <c r="FS32" s="17"/>
      <c r="FT32" s="17"/>
      <c r="FU32" s="17"/>
      <c r="FV32" s="17"/>
      <c r="FW32" s="17"/>
      <c r="FX32" s="17"/>
      <c r="FY32" s="17"/>
      <c r="FZ32" s="17"/>
      <c r="GA32" s="17"/>
      <c r="GB32" s="17"/>
      <c r="GC32" s="17"/>
      <c r="GD32" s="17"/>
      <c r="GE32" s="17"/>
      <c r="GF32" s="17"/>
      <c r="GG32" s="17"/>
      <c r="GH32" s="17"/>
      <c r="GI32" s="17"/>
      <c r="GJ32" s="17"/>
      <c r="GK32" s="17"/>
      <c r="GL32" s="17"/>
      <c r="GM32" s="17"/>
      <c r="GN32" s="17"/>
      <c r="GO32" s="17"/>
      <c r="GP32" s="17"/>
      <c r="GQ32" s="17"/>
      <c r="GR32" s="17"/>
      <c r="GS32" s="17"/>
      <c r="GT32" s="17"/>
      <c r="GU32" s="17"/>
      <c r="GV32" s="17"/>
      <c r="GW32" s="17"/>
      <c r="GX32" s="17"/>
      <c r="GY32" s="17"/>
      <c r="GZ32" s="17"/>
      <c r="HA32" s="17"/>
      <c r="HB32" s="17"/>
      <c r="HC32" s="17"/>
      <c r="HD32" s="17"/>
      <c r="HE32" s="17"/>
      <c r="HF32" s="17"/>
      <c r="HG32" s="17"/>
      <c r="HH32" s="17"/>
      <c r="HI32" s="17"/>
      <c r="HJ32" s="17"/>
      <c r="HK32" s="17"/>
      <c r="HL32" s="17"/>
      <c r="HM32" s="17"/>
      <c r="HN32" s="17"/>
      <c r="HO32" s="17"/>
      <c r="HP32" s="17"/>
      <c r="HQ32" s="17"/>
      <c r="HR32" s="17"/>
      <c r="HS32" s="17"/>
      <c r="HT32" s="17"/>
      <c r="HU32" s="17"/>
      <c r="HV32" s="17"/>
      <c r="HW32" s="17"/>
      <c r="HX32" s="17"/>
      <c r="HY32" s="17"/>
      <c r="HZ32" s="17"/>
    </row>
    <row r="33" spans="1:234">
      <c r="A33" s="135"/>
      <c r="B33" s="146"/>
      <c r="C33" s="135"/>
      <c r="D33" s="19"/>
      <c r="E33" s="25"/>
      <c r="F33" s="21" t="s">
        <v>160</v>
      </c>
      <c r="G33" s="22"/>
      <c r="H33" s="22"/>
      <c r="I33" s="151"/>
      <c r="J33" s="17"/>
      <c r="K33" s="17"/>
      <c r="L33" s="18"/>
      <c r="M33" s="17"/>
      <c r="N33" s="17"/>
      <c r="O33" s="17"/>
      <c r="P33" s="17"/>
      <c r="Q33" s="17"/>
      <c r="R33" s="18"/>
      <c r="S33" s="18"/>
      <c r="T33" s="18"/>
      <c r="U33" s="17"/>
      <c r="V33" s="17"/>
      <c r="W33" s="17"/>
      <c r="X33" s="17"/>
      <c r="Y33" s="17"/>
      <c r="Z33" s="18"/>
      <c r="AA33" s="17"/>
      <c r="AB33" s="17"/>
      <c r="AC33" s="17"/>
      <c r="AD33" s="17"/>
      <c r="AE33" s="17"/>
      <c r="AF33" s="17"/>
      <c r="AG33" s="18"/>
      <c r="AH33" s="17"/>
      <c r="AI33" s="17"/>
      <c r="AJ33" s="17"/>
      <c r="AK33" s="17"/>
      <c r="AL33" s="17"/>
      <c r="AM33" s="17"/>
      <c r="AN33" s="18"/>
      <c r="AO33" s="17"/>
      <c r="AP33" s="17"/>
      <c r="AQ33" s="17"/>
      <c r="AR33" s="17"/>
      <c r="AS33" s="17"/>
      <c r="AT33" s="17"/>
      <c r="AU33" s="18"/>
      <c r="AV33" s="17"/>
      <c r="AW33" s="17"/>
      <c r="AX33" s="17"/>
      <c r="AY33" s="17"/>
      <c r="AZ33" s="17"/>
      <c r="BA33" s="17"/>
      <c r="BB33" s="18"/>
      <c r="BC33" s="17"/>
      <c r="BD33" s="17"/>
      <c r="BE33" s="17"/>
      <c r="BF33" s="17"/>
      <c r="BG33" s="17"/>
      <c r="BH33" s="17"/>
      <c r="BI33" s="18"/>
      <c r="BJ33" s="17"/>
      <c r="BK33" s="17"/>
      <c r="BL33" s="17"/>
      <c r="BM33" s="17"/>
      <c r="BN33" s="17"/>
      <c r="BO33" s="17"/>
      <c r="BP33" s="18"/>
      <c r="BQ33" s="17"/>
      <c r="BR33" s="17"/>
      <c r="BS33" s="17"/>
      <c r="BT33" s="17"/>
      <c r="BU33" s="17"/>
      <c r="BV33" s="17"/>
      <c r="BW33" s="17"/>
      <c r="BX33" s="18"/>
      <c r="BY33" s="17"/>
      <c r="BZ33" s="17"/>
      <c r="CA33" s="17"/>
      <c r="CB33" s="17"/>
      <c r="CC33" s="17"/>
      <c r="CD33" s="17"/>
      <c r="CE33" s="17"/>
      <c r="CF33" s="18"/>
      <c r="CG33" s="17"/>
      <c r="CH33" s="17"/>
      <c r="CI33" s="17"/>
      <c r="CJ33" s="17"/>
      <c r="CK33" s="17"/>
      <c r="CL33" s="17"/>
      <c r="CM33" s="17"/>
      <c r="CN33" s="18"/>
      <c r="CO33" s="17"/>
      <c r="CP33" s="17"/>
      <c r="CQ33" s="17"/>
      <c r="CR33" s="17"/>
      <c r="CS33" s="17"/>
      <c r="CT33" s="17"/>
      <c r="CU33" s="17"/>
      <c r="CV33" s="18"/>
      <c r="CW33" s="17"/>
      <c r="CX33" s="17"/>
      <c r="CY33" s="17"/>
      <c r="CZ33" s="17"/>
      <c r="DA33" s="17"/>
      <c r="DB33" s="17"/>
      <c r="DC33" s="17"/>
      <c r="DD33" s="18"/>
      <c r="DE33" s="17"/>
      <c r="DF33" s="17"/>
      <c r="DG33" s="17"/>
      <c r="DH33" s="17"/>
      <c r="DI33" s="17"/>
      <c r="DJ33" s="17"/>
      <c r="DK33" s="17"/>
      <c r="DL33" s="17"/>
      <c r="DM33" s="17"/>
      <c r="DN33" s="17"/>
      <c r="DO33" s="17"/>
      <c r="DP33" s="17"/>
      <c r="DQ33" s="17"/>
      <c r="DR33" s="17"/>
      <c r="DS33" s="17"/>
      <c r="DT33" s="17"/>
      <c r="DU33" s="17"/>
      <c r="DV33" s="17"/>
      <c r="DW33" s="17"/>
      <c r="DX33" s="17"/>
      <c r="DY33" s="17"/>
      <c r="DZ33" s="17"/>
      <c r="EA33" s="17"/>
      <c r="EB33" s="17"/>
      <c r="EC33" s="17"/>
      <c r="ED33" s="17"/>
      <c r="EE33" s="17"/>
      <c r="EF33" s="17"/>
      <c r="EG33" s="17"/>
      <c r="EH33" s="17"/>
      <c r="EI33" s="17"/>
      <c r="EJ33" s="17"/>
      <c r="EK33" s="17"/>
      <c r="EL33" s="17"/>
      <c r="EM33" s="17"/>
      <c r="EN33" s="17"/>
      <c r="EO33" s="17"/>
      <c r="EP33" s="17"/>
      <c r="EQ33" s="17"/>
      <c r="ER33" s="17"/>
      <c r="ES33" s="17"/>
      <c r="ET33" s="17"/>
      <c r="EU33" s="17"/>
      <c r="EV33" s="17"/>
      <c r="EW33" s="17"/>
      <c r="EX33" s="17"/>
      <c r="EY33" s="17"/>
      <c r="EZ33" s="17"/>
      <c r="FA33" s="17"/>
      <c r="FB33" s="17"/>
      <c r="FC33" s="17"/>
      <c r="FD33" s="17"/>
      <c r="FE33" s="17"/>
      <c r="FF33" s="17"/>
      <c r="FG33" s="17"/>
      <c r="FH33" s="17"/>
      <c r="FI33" s="17"/>
      <c r="FJ33" s="17"/>
      <c r="FK33" s="17"/>
      <c r="FL33" s="17"/>
      <c r="FM33" s="17"/>
      <c r="FN33" s="17"/>
      <c r="FO33" s="17"/>
      <c r="FP33" s="17"/>
      <c r="FQ33" s="17"/>
      <c r="FR33" s="17"/>
      <c r="FS33" s="17"/>
      <c r="FT33" s="17"/>
      <c r="FU33" s="17"/>
      <c r="FV33" s="17"/>
      <c r="FW33" s="17"/>
      <c r="FX33" s="17"/>
      <c r="FY33" s="17"/>
      <c r="FZ33" s="17"/>
      <c r="GA33" s="17"/>
      <c r="GB33" s="17"/>
      <c r="GC33" s="17"/>
      <c r="GD33" s="17"/>
      <c r="GE33" s="17"/>
      <c r="GF33" s="17"/>
      <c r="GG33" s="17"/>
      <c r="GH33" s="17"/>
      <c r="GI33" s="17"/>
      <c r="GJ33" s="17"/>
      <c r="GK33" s="17"/>
      <c r="GL33" s="17"/>
      <c r="GM33" s="17"/>
      <c r="GN33" s="17"/>
      <c r="GO33" s="17"/>
      <c r="GP33" s="17"/>
      <c r="GQ33" s="17"/>
      <c r="GR33" s="17"/>
      <c r="GS33" s="17"/>
      <c r="GT33" s="17"/>
      <c r="GU33" s="17"/>
      <c r="GV33" s="17"/>
      <c r="GW33" s="17"/>
      <c r="GX33" s="17"/>
      <c r="GY33" s="17"/>
      <c r="GZ33" s="17"/>
      <c r="HA33" s="17"/>
      <c r="HB33" s="17"/>
      <c r="HC33" s="17"/>
      <c r="HD33" s="17"/>
      <c r="HE33" s="17"/>
      <c r="HF33" s="17"/>
      <c r="HG33" s="17"/>
      <c r="HH33" s="17"/>
      <c r="HI33" s="17"/>
      <c r="HJ33" s="17"/>
      <c r="HK33" s="17"/>
      <c r="HL33" s="17"/>
      <c r="HM33" s="17"/>
      <c r="HN33" s="17"/>
      <c r="HO33" s="17"/>
      <c r="HP33" s="17"/>
      <c r="HQ33" s="17"/>
      <c r="HR33" s="17"/>
      <c r="HS33" s="17"/>
      <c r="HT33" s="17"/>
      <c r="HU33" s="17"/>
      <c r="HV33" s="17"/>
      <c r="HW33" s="17"/>
      <c r="HX33" s="17"/>
      <c r="HY33" s="17"/>
      <c r="HZ33" s="17"/>
    </row>
    <row r="34" spans="1:234">
      <c r="A34" s="135">
        <v>13</v>
      </c>
      <c r="B34" s="146"/>
      <c r="C34" s="135"/>
      <c r="D34" s="12" t="s">
        <v>187</v>
      </c>
      <c r="E34" s="24" t="s">
        <v>35</v>
      </c>
      <c r="F34" s="14" t="s">
        <v>159</v>
      </c>
      <c r="G34" s="15">
        <f>H32</f>
        <v>44873</v>
      </c>
      <c r="H34" s="15">
        <f>G34+15</f>
        <v>44888</v>
      </c>
      <c r="I34" s="150">
        <f t="shared" ca="1" si="5"/>
        <v>-155</v>
      </c>
      <c r="J34" s="17"/>
      <c r="K34" s="17"/>
      <c r="L34" s="18"/>
      <c r="M34" s="17"/>
      <c r="N34" s="17"/>
      <c r="O34" s="17"/>
      <c r="P34" s="17"/>
      <c r="Q34" s="17"/>
      <c r="R34" s="18"/>
      <c r="S34" s="18"/>
      <c r="T34" s="18"/>
      <c r="U34" s="17"/>
      <c r="V34" s="17"/>
      <c r="W34" s="17"/>
      <c r="X34" s="17"/>
      <c r="Y34" s="17"/>
      <c r="Z34" s="18"/>
      <c r="AA34" s="17"/>
      <c r="AB34" s="17"/>
      <c r="AC34" s="17"/>
      <c r="AD34" s="17"/>
      <c r="AE34" s="17"/>
      <c r="AF34" s="17"/>
      <c r="AG34" s="18"/>
      <c r="AH34" s="17"/>
      <c r="AI34" s="17"/>
      <c r="AJ34" s="17"/>
      <c r="AK34" s="17"/>
      <c r="AL34" s="17"/>
      <c r="AM34" s="17"/>
      <c r="AN34" s="18"/>
      <c r="AO34" s="17"/>
      <c r="AP34" s="17"/>
      <c r="AQ34" s="17"/>
      <c r="AR34" s="17"/>
      <c r="AS34" s="17"/>
      <c r="AT34" s="17"/>
      <c r="AU34" s="18"/>
      <c r="AV34" s="17"/>
      <c r="AW34" s="17"/>
      <c r="AX34" s="17"/>
      <c r="AY34" s="17"/>
      <c r="AZ34" s="17"/>
      <c r="BA34" s="17"/>
      <c r="BB34" s="18"/>
      <c r="BC34" s="17"/>
      <c r="BD34" s="17"/>
      <c r="BE34" s="17"/>
      <c r="BF34" s="17"/>
      <c r="BG34" s="17"/>
      <c r="BH34" s="17"/>
      <c r="BI34" s="18"/>
      <c r="BJ34" s="17"/>
      <c r="BK34" s="17"/>
      <c r="BL34" s="17"/>
      <c r="BM34" s="17"/>
      <c r="BN34" s="17"/>
      <c r="BO34" s="17"/>
      <c r="BP34" s="18"/>
      <c r="BQ34" s="17"/>
      <c r="BR34" s="17"/>
      <c r="BS34" s="17"/>
      <c r="BT34" s="17"/>
      <c r="BU34" s="17"/>
      <c r="BV34" s="17"/>
      <c r="BW34" s="17"/>
      <c r="BX34" s="18"/>
      <c r="BY34" s="17"/>
      <c r="BZ34" s="17"/>
      <c r="CA34" s="17"/>
      <c r="CB34" s="17"/>
      <c r="CC34" s="17"/>
      <c r="CD34" s="17"/>
      <c r="CE34" s="17"/>
      <c r="CF34" s="18"/>
      <c r="CG34" s="17"/>
      <c r="CH34" s="17"/>
      <c r="CI34" s="17"/>
      <c r="CJ34" s="17"/>
      <c r="CK34" s="17"/>
      <c r="CL34" s="17"/>
      <c r="CM34" s="17"/>
      <c r="CN34" s="18"/>
      <c r="CO34" s="17"/>
      <c r="CP34" s="17"/>
      <c r="CQ34" s="17"/>
      <c r="CR34" s="17"/>
      <c r="CS34" s="17"/>
      <c r="CT34" s="17"/>
      <c r="CU34" s="17"/>
      <c r="CV34" s="18"/>
      <c r="CW34" s="17"/>
      <c r="CX34" s="17"/>
      <c r="CY34" s="17"/>
      <c r="CZ34" s="17"/>
      <c r="DA34" s="17"/>
      <c r="DB34" s="17"/>
      <c r="DC34" s="17"/>
      <c r="DD34" s="18"/>
      <c r="DE34" s="17"/>
      <c r="DF34" s="17"/>
      <c r="DG34" s="17"/>
      <c r="DH34" s="17"/>
      <c r="DI34" s="17"/>
      <c r="DJ34" s="17"/>
      <c r="DK34" s="17"/>
      <c r="DL34" s="17"/>
      <c r="DM34" s="17"/>
      <c r="DN34" s="17"/>
      <c r="DO34" s="17"/>
      <c r="DP34" s="17"/>
      <c r="DQ34" s="17"/>
      <c r="DR34" s="17"/>
      <c r="DS34" s="17"/>
      <c r="DT34" s="17"/>
      <c r="DU34" s="17"/>
      <c r="DV34" s="17"/>
      <c r="DW34" s="17"/>
      <c r="DX34" s="17"/>
      <c r="DY34" s="17"/>
      <c r="DZ34" s="17"/>
      <c r="EA34" s="17"/>
      <c r="EB34" s="17"/>
      <c r="EC34" s="17"/>
      <c r="ED34" s="17"/>
      <c r="EE34" s="17"/>
      <c r="EF34" s="17"/>
      <c r="EG34" s="17"/>
      <c r="EH34" s="17"/>
      <c r="EI34" s="17"/>
      <c r="EJ34" s="17"/>
      <c r="EK34" s="17"/>
      <c r="EL34" s="17"/>
      <c r="EM34" s="17"/>
      <c r="EN34" s="17"/>
      <c r="EO34" s="17"/>
      <c r="EP34" s="17"/>
      <c r="EQ34" s="17"/>
      <c r="ER34" s="17"/>
      <c r="ES34" s="17"/>
      <c r="ET34" s="17"/>
      <c r="EU34" s="17"/>
      <c r="EV34" s="17"/>
      <c r="EW34" s="17"/>
      <c r="EX34" s="17"/>
      <c r="EY34" s="17"/>
      <c r="EZ34" s="17"/>
      <c r="FA34" s="17"/>
      <c r="FB34" s="17"/>
      <c r="FC34" s="17"/>
      <c r="FD34" s="17"/>
      <c r="FE34" s="17"/>
      <c r="FF34" s="17"/>
      <c r="FG34" s="17"/>
      <c r="FH34" s="17"/>
      <c r="FI34" s="17"/>
      <c r="FJ34" s="17"/>
      <c r="FK34" s="17"/>
      <c r="FL34" s="17"/>
      <c r="FM34" s="17"/>
      <c r="FN34" s="17"/>
      <c r="FO34" s="17"/>
      <c r="FP34" s="17"/>
      <c r="FQ34" s="17"/>
      <c r="FR34" s="17"/>
      <c r="FS34" s="17"/>
      <c r="FT34" s="17"/>
      <c r="FU34" s="17"/>
      <c r="FV34" s="17"/>
      <c r="FW34" s="17"/>
      <c r="FX34" s="17"/>
      <c r="FY34" s="17"/>
      <c r="FZ34" s="17"/>
      <c r="GA34" s="17"/>
      <c r="GB34" s="17"/>
      <c r="GC34" s="17"/>
      <c r="GD34" s="17"/>
      <c r="GE34" s="17"/>
      <c r="GF34" s="17"/>
      <c r="GG34" s="17"/>
      <c r="GH34" s="17"/>
      <c r="GI34" s="17"/>
      <c r="GJ34" s="17"/>
      <c r="GK34" s="17"/>
      <c r="GL34" s="17"/>
      <c r="GM34" s="17"/>
      <c r="GN34" s="17"/>
      <c r="GO34" s="17"/>
      <c r="GP34" s="17"/>
      <c r="GQ34" s="17"/>
      <c r="GR34" s="17"/>
      <c r="GS34" s="17"/>
      <c r="GT34" s="17"/>
      <c r="GU34" s="17"/>
      <c r="GV34" s="17"/>
      <c r="GW34" s="17"/>
      <c r="GX34" s="17"/>
      <c r="GY34" s="17"/>
      <c r="GZ34" s="17"/>
      <c r="HA34" s="17"/>
      <c r="HB34" s="17"/>
      <c r="HC34" s="17"/>
      <c r="HD34" s="17"/>
      <c r="HE34" s="17"/>
      <c r="HF34" s="17"/>
      <c r="HG34" s="17"/>
      <c r="HH34" s="17"/>
      <c r="HI34" s="17"/>
      <c r="HJ34" s="17"/>
      <c r="HK34" s="17"/>
      <c r="HL34" s="17"/>
      <c r="HM34" s="17"/>
      <c r="HN34" s="17"/>
      <c r="HO34" s="17"/>
      <c r="HP34" s="17"/>
      <c r="HQ34" s="17"/>
      <c r="HR34" s="17"/>
      <c r="HS34" s="17"/>
      <c r="HT34" s="17"/>
      <c r="HU34" s="17"/>
      <c r="HV34" s="17"/>
      <c r="HW34" s="17"/>
      <c r="HX34" s="17"/>
      <c r="HY34" s="17"/>
      <c r="HZ34" s="17"/>
    </row>
    <row r="35" spans="1:234" ht="16.5" customHeight="1">
      <c r="A35" s="135"/>
      <c r="B35" s="146"/>
      <c r="C35" s="135"/>
      <c r="D35" s="19"/>
      <c r="E35" s="25"/>
      <c r="F35" s="21" t="s">
        <v>160</v>
      </c>
      <c r="G35" s="22"/>
      <c r="H35" s="22"/>
      <c r="I35" s="151"/>
      <c r="J35" s="17"/>
      <c r="K35" s="17"/>
      <c r="L35" s="18"/>
      <c r="M35" s="17"/>
      <c r="N35" s="17"/>
      <c r="O35" s="17"/>
      <c r="P35" s="17"/>
      <c r="Q35" s="17"/>
      <c r="R35" s="18"/>
      <c r="S35" s="18"/>
      <c r="T35" s="18"/>
      <c r="U35" s="17"/>
      <c r="V35" s="17"/>
      <c r="W35" s="17"/>
      <c r="X35" s="17"/>
      <c r="Y35" s="17"/>
      <c r="Z35" s="18"/>
      <c r="AA35" s="17"/>
      <c r="AB35" s="17"/>
      <c r="AC35" s="17"/>
      <c r="AD35" s="17"/>
      <c r="AE35" s="17"/>
      <c r="AF35" s="17"/>
      <c r="AG35" s="18"/>
      <c r="AH35" s="17"/>
      <c r="AI35" s="17"/>
      <c r="AJ35" s="17"/>
      <c r="AK35" s="17"/>
      <c r="AL35" s="17"/>
      <c r="AM35" s="17"/>
      <c r="AN35" s="18"/>
      <c r="AO35" s="17"/>
      <c r="AP35" s="17"/>
      <c r="AQ35" s="17"/>
      <c r="AR35" s="17"/>
      <c r="AS35" s="17"/>
      <c r="AT35" s="17"/>
      <c r="AU35" s="18"/>
      <c r="AV35" s="17"/>
      <c r="AW35" s="17"/>
      <c r="AX35" s="17"/>
      <c r="AY35" s="17"/>
      <c r="AZ35" s="17"/>
      <c r="BA35" s="17"/>
      <c r="BB35" s="18"/>
      <c r="BC35" s="17"/>
      <c r="BD35" s="17"/>
      <c r="BE35" s="17"/>
      <c r="BF35" s="17"/>
      <c r="BG35" s="17"/>
      <c r="BH35" s="17"/>
      <c r="BI35" s="18"/>
      <c r="BJ35" s="17"/>
      <c r="BK35" s="17"/>
      <c r="BL35" s="17"/>
      <c r="BM35" s="17"/>
      <c r="BN35" s="17"/>
      <c r="BO35" s="17"/>
      <c r="BP35" s="18"/>
      <c r="BQ35" s="17"/>
      <c r="BR35" s="17"/>
      <c r="BS35" s="17"/>
      <c r="BT35" s="17"/>
      <c r="BU35" s="17"/>
      <c r="BV35" s="17"/>
      <c r="BW35" s="17"/>
      <c r="BX35" s="18"/>
      <c r="BY35" s="17"/>
      <c r="BZ35" s="17"/>
      <c r="CA35" s="17"/>
      <c r="CB35" s="17"/>
      <c r="CC35" s="17"/>
      <c r="CD35" s="17"/>
      <c r="CE35" s="17"/>
      <c r="CF35" s="18"/>
      <c r="CG35" s="17"/>
      <c r="CH35" s="17"/>
      <c r="CI35" s="17"/>
      <c r="CJ35" s="17"/>
      <c r="CK35" s="17"/>
      <c r="CL35" s="17"/>
      <c r="CM35" s="17"/>
      <c r="CN35" s="18"/>
      <c r="CO35" s="17"/>
      <c r="CP35" s="17"/>
      <c r="CQ35" s="17"/>
      <c r="CR35" s="17"/>
      <c r="CS35" s="17"/>
      <c r="CT35" s="17"/>
      <c r="CU35" s="17"/>
      <c r="CV35" s="18"/>
      <c r="CW35" s="17"/>
      <c r="CX35" s="17"/>
      <c r="CY35" s="17"/>
      <c r="CZ35" s="17"/>
      <c r="DA35" s="17"/>
      <c r="DB35" s="17"/>
      <c r="DC35" s="17"/>
      <c r="DD35" s="18"/>
      <c r="DE35" s="17"/>
      <c r="DF35" s="17"/>
      <c r="DG35" s="17"/>
      <c r="DH35" s="17"/>
      <c r="DI35" s="17"/>
      <c r="DJ35" s="17"/>
      <c r="DK35" s="17"/>
      <c r="DL35" s="17"/>
      <c r="DM35" s="17"/>
      <c r="DN35" s="17"/>
      <c r="DO35" s="17"/>
      <c r="DP35" s="17"/>
      <c r="DQ35" s="17"/>
      <c r="DR35" s="17"/>
      <c r="DS35" s="17"/>
      <c r="DT35" s="17"/>
      <c r="DU35" s="17"/>
      <c r="DV35" s="17"/>
      <c r="DW35" s="17"/>
      <c r="DX35" s="17"/>
      <c r="DY35" s="17"/>
      <c r="DZ35" s="17"/>
      <c r="EA35" s="17"/>
      <c r="EB35" s="17"/>
      <c r="EC35" s="17"/>
      <c r="ED35" s="17"/>
      <c r="EE35" s="17"/>
      <c r="EF35" s="17"/>
      <c r="EG35" s="17"/>
      <c r="EH35" s="17"/>
      <c r="EI35" s="17"/>
      <c r="EJ35" s="17"/>
      <c r="EK35" s="17"/>
      <c r="EL35" s="17"/>
      <c r="EM35" s="17"/>
      <c r="EN35" s="17"/>
      <c r="EO35" s="17"/>
      <c r="EP35" s="17"/>
      <c r="EQ35" s="17"/>
      <c r="ER35" s="17"/>
      <c r="ES35" s="17"/>
      <c r="ET35" s="17"/>
      <c r="EU35" s="17"/>
      <c r="EV35" s="17"/>
      <c r="EW35" s="17"/>
      <c r="EX35" s="17"/>
      <c r="EY35" s="17"/>
      <c r="EZ35" s="17"/>
      <c r="FA35" s="17"/>
      <c r="FB35" s="17"/>
      <c r="FC35" s="17"/>
      <c r="FD35" s="17"/>
      <c r="FE35" s="17"/>
      <c r="FF35" s="17"/>
      <c r="FG35" s="17"/>
      <c r="FH35" s="17"/>
      <c r="FI35" s="17"/>
      <c r="FJ35" s="17"/>
      <c r="FK35" s="17"/>
      <c r="FL35" s="17"/>
      <c r="FM35" s="17"/>
      <c r="FN35" s="17"/>
      <c r="FO35" s="17"/>
      <c r="FP35" s="17"/>
      <c r="FQ35" s="17"/>
      <c r="FR35" s="17"/>
      <c r="FS35" s="17"/>
      <c r="FT35" s="17"/>
      <c r="FU35" s="17"/>
      <c r="FV35" s="17"/>
      <c r="FW35" s="17"/>
      <c r="FX35" s="17"/>
      <c r="FY35" s="17"/>
      <c r="FZ35" s="17"/>
      <c r="GA35" s="17"/>
      <c r="GB35" s="17"/>
      <c r="GC35" s="17"/>
      <c r="GD35" s="17"/>
      <c r="GE35" s="17"/>
      <c r="GF35" s="17"/>
      <c r="GG35" s="17"/>
      <c r="GH35" s="17"/>
      <c r="GI35" s="17"/>
      <c r="GJ35" s="17"/>
      <c r="GK35" s="17"/>
      <c r="GL35" s="17"/>
      <c r="GM35" s="17"/>
      <c r="GN35" s="17"/>
      <c r="GO35" s="17"/>
      <c r="GP35" s="17"/>
      <c r="GQ35" s="17"/>
      <c r="GR35" s="17"/>
      <c r="GS35" s="17"/>
      <c r="GT35" s="17"/>
      <c r="GU35" s="17"/>
      <c r="GV35" s="17"/>
      <c r="GW35" s="17"/>
      <c r="GX35" s="17"/>
      <c r="GY35" s="17"/>
      <c r="GZ35" s="17"/>
      <c r="HA35" s="17"/>
      <c r="HB35" s="17"/>
      <c r="HC35" s="17"/>
      <c r="HD35" s="17"/>
      <c r="HE35" s="17"/>
      <c r="HF35" s="17"/>
      <c r="HG35" s="17"/>
      <c r="HH35" s="17"/>
      <c r="HI35" s="17"/>
      <c r="HJ35" s="17"/>
      <c r="HK35" s="17"/>
      <c r="HL35" s="17"/>
      <c r="HM35" s="17"/>
      <c r="HN35" s="17"/>
      <c r="HO35" s="17"/>
      <c r="HP35" s="17"/>
      <c r="HQ35" s="17"/>
      <c r="HR35" s="17"/>
      <c r="HS35" s="17"/>
      <c r="HT35" s="17"/>
      <c r="HU35" s="17"/>
      <c r="HV35" s="17"/>
      <c r="HW35" s="17"/>
      <c r="HX35" s="17"/>
      <c r="HY35" s="17"/>
      <c r="HZ35" s="17"/>
    </row>
    <row r="36" spans="1:234">
      <c r="A36" s="135">
        <v>14</v>
      </c>
      <c r="B36" s="146"/>
      <c r="C36" s="135"/>
      <c r="D36" s="28" t="s">
        <v>188</v>
      </c>
      <c r="E36" s="29" t="s">
        <v>104</v>
      </c>
      <c r="F36" s="30" t="s">
        <v>159</v>
      </c>
      <c r="G36" s="31">
        <f>H34</f>
        <v>44888</v>
      </c>
      <c r="H36" s="31">
        <f>G36+5</f>
        <v>44893</v>
      </c>
      <c r="I36" s="160">
        <f ca="1">IF(OR(H36="-",H36="",H37&lt;&gt;""),"Hoàn tất",H36-TODAY())</f>
        <v>-150</v>
      </c>
      <c r="J36" s="17"/>
      <c r="K36" s="17"/>
      <c r="L36" s="18"/>
      <c r="M36" s="17"/>
      <c r="N36" s="17"/>
      <c r="O36" s="17"/>
      <c r="P36" s="17"/>
      <c r="Q36" s="17"/>
      <c r="R36" s="18"/>
      <c r="S36" s="18"/>
      <c r="T36" s="18"/>
      <c r="U36" s="17"/>
      <c r="V36" s="17"/>
      <c r="W36" s="17"/>
      <c r="X36" s="17"/>
      <c r="Y36" s="17"/>
      <c r="Z36" s="18"/>
      <c r="AA36" s="17"/>
      <c r="AB36" s="17"/>
      <c r="AC36" s="17"/>
      <c r="AD36" s="17"/>
      <c r="AE36" s="17"/>
      <c r="AF36" s="17"/>
      <c r="AG36" s="18"/>
      <c r="AH36" s="17"/>
      <c r="AI36" s="17"/>
      <c r="AJ36" s="17"/>
      <c r="AK36" s="17"/>
      <c r="AL36" s="17"/>
      <c r="AM36" s="17"/>
      <c r="AN36" s="18"/>
      <c r="AO36" s="17"/>
      <c r="AP36" s="17"/>
      <c r="AQ36" s="17"/>
      <c r="AR36" s="17"/>
      <c r="AS36" s="17"/>
      <c r="AT36" s="17"/>
      <c r="AU36" s="18"/>
      <c r="AV36" s="17"/>
      <c r="AW36" s="17"/>
      <c r="AX36" s="17"/>
      <c r="AY36" s="17"/>
      <c r="AZ36" s="17"/>
      <c r="BA36" s="17"/>
      <c r="BB36" s="18"/>
      <c r="BC36" s="17"/>
      <c r="BD36" s="17"/>
      <c r="BE36" s="17"/>
      <c r="BF36" s="17"/>
      <c r="BG36" s="17"/>
      <c r="BH36" s="17"/>
      <c r="BI36" s="18"/>
      <c r="BJ36" s="17"/>
      <c r="BK36" s="17"/>
      <c r="BL36" s="17"/>
      <c r="BM36" s="17"/>
      <c r="BN36" s="17"/>
      <c r="BO36" s="17"/>
      <c r="BP36" s="18"/>
      <c r="BQ36" s="17"/>
      <c r="BR36" s="17"/>
      <c r="BS36" s="17"/>
      <c r="BT36" s="17"/>
      <c r="BU36" s="17"/>
      <c r="BV36" s="17"/>
      <c r="BW36" s="17"/>
      <c r="BX36" s="18"/>
      <c r="BY36" s="17"/>
      <c r="BZ36" s="17"/>
      <c r="CA36" s="17"/>
      <c r="CB36" s="17"/>
      <c r="CC36" s="17"/>
      <c r="CD36" s="17"/>
      <c r="CE36" s="17"/>
      <c r="CF36" s="18"/>
      <c r="CG36" s="17"/>
      <c r="CH36" s="17"/>
      <c r="CI36" s="17"/>
      <c r="CJ36" s="17"/>
      <c r="CK36" s="17"/>
      <c r="CL36" s="17"/>
      <c r="CM36" s="17"/>
      <c r="CN36" s="18"/>
      <c r="CO36" s="17"/>
      <c r="CP36" s="17"/>
      <c r="CQ36" s="17"/>
      <c r="CR36" s="17"/>
      <c r="CS36" s="17"/>
      <c r="CT36" s="17"/>
      <c r="CU36" s="17"/>
      <c r="CV36" s="18"/>
      <c r="CW36" s="17"/>
      <c r="CX36" s="17"/>
      <c r="CY36" s="17"/>
      <c r="CZ36" s="17"/>
      <c r="DA36" s="17"/>
      <c r="DB36" s="17"/>
      <c r="DC36" s="17"/>
      <c r="DD36" s="18"/>
      <c r="DE36" s="17"/>
      <c r="DF36" s="17"/>
      <c r="DG36" s="17"/>
      <c r="DH36" s="17"/>
      <c r="DI36" s="17"/>
      <c r="DJ36" s="17"/>
      <c r="DK36" s="17"/>
      <c r="DL36" s="17"/>
      <c r="DM36" s="17"/>
      <c r="DN36" s="17"/>
      <c r="DO36" s="17"/>
      <c r="DP36" s="17"/>
      <c r="DQ36" s="17"/>
      <c r="DR36" s="17"/>
      <c r="DS36" s="17"/>
      <c r="DT36" s="17"/>
      <c r="DU36" s="17"/>
      <c r="DV36" s="17"/>
      <c r="DW36" s="17"/>
      <c r="DX36" s="17"/>
      <c r="DY36" s="17"/>
      <c r="DZ36" s="17"/>
      <c r="EA36" s="17"/>
      <c r="EB36" s="17"/>
      <c r="EC36" s="17"/>
      <c r="ED36" s="17"/>
      <c r="EE36" s="17"/>
      <c r="EF36" s="17"/>
      <c r="EG36" s="17"/>
      <c r="EH36" s="17"/>
      <c r="EI36" s="17"/>
      <c r="EJ36" s="17"/>
      <c r="EK36" s="17"/>
      <c r="EL36" s="17"/>
      <c r="EM36" s="17"/>
      <c r="EN36" s="17"/>
      <c r="EO36" s="17"/>
      <c r="EP36" s="17"/>
      <c r="EQ36" s="17"/>
      <c r="ER36" s="17"/>
      <c r="ES36" s="17"/>
      <c r="ET36" s="17"/>
      <c r="EU36" s="17"/>
      <c r="EV36" s="17"/>
      <c r="EW36" s="17"/>
      <c r="EX36" s="17"/>
      <c r="EY36" s="17"/>
      <c r="EZ36" s="17"/>
      <c r="FA36" s="17"/>
      <c r="FB36" s="17"/>
      <c r="FC36" s="17"/>
      <c r="FD36" s="17"/>
      <c r="FE36" s="17"/>
      <c r="FF36" s="17"/>
      <c r="FG36" s="17"/>
      <c r="FH36" s="17"/>
      <c r="FI36" s="17"/>
      <c r="FJ36" s="17"/>
      <c r="FK36" s="17"/>
      <c r="FL36" s="17"/>
      <c r="FM36" s="17"/>
      <c r="FN36" s="17"/>
      <c r="FO36" s="17"/>
      <c r="FP36" s="17"/>
      <c r="FQ36" s="17"/>
      <c r="FR36" s="17"/>
      <c r="FS36" s="17"/>
      <c r="FT36" s="17"/>
      <c r="FU36" s="17"/>
      <c r="FV36" s="17"/>
      <c r="FW36" s="17"/>
      <c r="FX36" s="17"/>
      <c r="FY36" s="17"/>
      <c r="FZ36" s="17"/>
      <c r="GA36" s="17"/>
      <c r="GB36" s="17"/>
      <c r="GC36" s="17"/>
      <c r="GD36" s="17"/>
      <c r="GE36" s="17"/>
      <c r="GF36" s="17"/>
      <c r="GG36" s="17"/>
      <c r="GH36" s="17"/>
      <c r="GI36" s="17"/>
      <c r="GJ36" s="17"/>
      <c r="GK36" s="17"/>
      <c r="GL36" s="17"/>
      <c r="GM36" s="17"/>
      <c r="GN36" s="17"/>
      <c r="GO36" s="17"/>
      <c r="GP36" s="17"/>
      <c r="GQ36" s="17"/>
      <c r="GR36" s="17"/>
      <c r="GS36" s="17"/>
      <c r="GT36" s="17"/>
      <c r="GU36" s="17"/>
      <c r="GV36" s="17"/>
      <c r="GW36" s="17"/>
      <c r="GX36" s="17"/>
      <c r="GY36" s="17"/>
      <c r="GZ36" s="17"/>
      <c r="HA36" s="17"/>
      <c r="HB36" s="17"/>
      <c r="HC36" s="17"/>
      <c r="HD36" s="17"/>
      <c r="HE36" s="17"/>
      <c r="HF36" s="17"/>
      <c r="HG36" s="17"/>
      <c r="HH36" s="17"/>
      <c r="HI36" s="17"/>
      <c r="HJ36" s="17"/>
      <c r="HK36" s="17"/>
      <c r="HL36" s="17"/>
      <c r="HM36" s="17"/>
      <c r="HN36" s="17"/>
      <c r="HO36" s="17"/>
      <c r="HP36" s="17"/>
      <c r="HQ36" s="17"/>
      <c r="HR36" s="17"/>
      <c r="HS36" s="17"/>
      <c r="HT36" s="17"/>
      <c r="HU36" s="17"/>
      <c r="HV36" s="17"/>
      <c r="HW36" s="17"/>
      <c r="HX36" s="17"/>
      <c r="HY36" s="17"/>
      <c r="HZ36" s="17"/>
    </row>
    <row r="37" spans="1:234">
      <c r="A37" s="135"/>
      <c r="B37" s="146"/>
      <c r="C37" s="135"/>
      <c r="D37" s="32"/>
      <c r="E37" s="33"/>
      <c r="F37" s="34" t="s">
        <v>160</v>
      </c>
      <c r="G37" s="35"/>
      <c r="H37" s="35"/>
      <c r="I37" s="161"/>
      <c r="J37" s="17"/>
      <c r="K37" s="17"/>
      <c r="L37" s="18"/>
      <c r="M37" s="17"/>
      <c r="N37" s="17"/>
      <c r="O37" s="17"/>
      <c r="P37" s="17"/>
      <c r="Q37" s="17"/>
      <c r="R37" s="18"/>
      <c r="S37" s="18"/>
      <c r="T37" s="18"/>
      <c r="U37" s="17"/>
      <c r="V37" s="17"/>
      <c r="W37" s="17"/>
      <c r="X37" s="17"/>
      <c r="Y37" s="17"/>
      <c r="Z37" s="18"/>
      <c r="AA37" s="17"/>
      <c r="AB37" s="17"/>
      <c r="AC37" s="17"/>
      <c r="AD37" s="17"/>
      <c r="AE37" s="17"/>
      <c r="AF37" s="17"/>
      <c r="AG37" s="18"/>
      <c r="AH37" s="17"/>
      <c r="AI37" s="17"/>
      <c r="AJ37" s="17"/>
      <c r="AK37" s="17"/>
      <c r="AL37" s="17"/>
      <c r="AM37" s="17"/>
      <c r="AN37" s="18"/>
      <c r="AO37" s="17"/>
      <c r="AP37" s="17"/>
      <c r="AQ37" s="17"/>
      <c r="AR37" s="17"/>
      <c r="AS37" s="17"/>
      <c r="AT37" s="17"/>
      <c r="AU37" s="18"/>
      <c r="AV37" s="17"/>
      <c r="AW37" s="17"/>
      <c r="AX37" s="17"/>
      <c r="AY37" s="17"/>
      <c r="AZ37" s="17"/>
      <c r="BA37" s="17"/>
      <c r="BB37" s="18"/>
      <c r="BC37" s="17"/>
      <c r="BD37" s="17"/>
      <c r="BE37" s="17"/>
      <c r="BF37" s="17"/>
      <c r="BG37" s="17"/>
      <c r="BH37" s="17"/>
      <c r="BI37" s="18"/>
      <c r="BJ37" s="17"/>
      <c r="BK37" s="17"/>
      <c r="BL37" s="17"/>
      <c r="BM37" s="17"/>
      <c r="BN37" s="17"/>
      <c r="BO37" s="17"/>
      <c r="BP37" s="18"/>
      <c r="BQ37" s="17"/>
      <c r="BR37" s="17"/>
      <c r="BS37" s="17"/>
      <c r="BT37" s="17"/>
      <c r="BU37" s="17"/>
      <c r="BV37" s="17"/>
      <c r="BW37" s="17"/>
      <c r="BX37" s="18"/>
      <c r="BY37" s="17"/>
      <c r="BZ37" s="17"/>
      <c r="CA37" s="17"/>
      <c r="CB37" s="17"/>
      <c r="CC37" s="17"/>
      <c r="CD37" s="17"/>
      <c r="CE37" s="17"/>
      <c r="CF37" s="18"/>
      <c r="CG37" s="17"/>
      <c r="CH37" s="17"/>
      <c r="CI37" s="17"/>
      <c r="CJ37" s="17"/>
      <c r="CK37" s="17"/>
      <c r="CL37" s="17"/>
      <c r="CM37" s="17"/>
      <c r="CN37" s="18"/>
      <c r="CO37" s="17"/>
      <c r="CP37" s="17"/>
      <c r="CQ37" s="17"/>
      <c r="CR37" s="17"/>
      <c r="CS37" s="17"/>
      <c r="CT37" s="17"/>
      <c r="CU37" s="17"/>
      <c r="CV37" s="18"/>
      <c r="CW37" s="17"/>
      <c r="CX37" s="17"/>
      <c r="CY37" s="17"/>
      <c r="CZ37" s="17"/>
      <c r="DA37" s="17"/>
      <c r="DB37" s="17"/>
      <c r="DC37" s="17"/>
      <c r="DD37" s="18"/>
      <c r="DE37" s="17"/>
      <c r="DF37" s="17"/>
      <c r="DG37" s="17"/>
      <c r="DH37" s="17"/>
      <c r="DI37" s="17"/>
      <c r="DJ37" s="17"/>
      <c r="DK37" s="17"/>
      <c r="DL37" s="17"/>
      <c r="DM37" s="17"/>
      <c r="DN37" s="17"/>
      <c r="DO37" s="17"/>
      <c r="DP37" s="17"/>
      <c r="DQ37" s="17"/>
      <c r="DR37" s="17"/>
      <c r="DS37" s="17"/>
      <c r="DT37" s="17"/>
      <c r="DU37" s="17"/>
      <c r="DV37" s="17"/>
      <c r="DW37" s="17"/>
      <c r="DX37" s="17"/>
      <c r="DY37" s="17"/>
      <c r="DZ37" s="17"/>
      <c r="EA37" s="17"/>
      <c r="EB37" s="17"/>
      <c r="EC37" s="17"/>
      <c r="ED37" s="17"/>
      <c r="EE37" s="17"/>
      <c r="EF37" s="17"/>
      <c r="EG37" s="17"/>
      <c r="EH37" s="17"/>
      <c r="EI37" s="17"/>
      <c r="EJ37" s="17"/>
      <c r="EK37" s="17"/>
      <c r="EL37" s="17"/>
      <c r="EM37" s="17"/>
      <c r="EN37" s="17"/>
      <c r="EO37" s="17"/>
      <c r="EP37" s="17"/>
      <c r="EQ37" s="17"/>
      <c r="ER37" s="17"/>
      <c r="ES37" s="17"/>
      <c r="ET37" s="17"/>
      <c r="EU37" s="17"/>
      <c r="EV37" s="17"/>
      <c r="EW37" s="17"/>
      <c r="EX37" s="17"/>
      <c r="EY37" s="17"/>
      <c r="EZ37" s="17"/>
      <c r="FA37" s="17"/>
      <c r="FB37" s="17"/>
      <c r="FC37" s="17"/>
      <c r="FD37" s="17"/>
      <c r="FE37" s="17"/>
      <c r="FF37" s="17"/>
      <c r="FG37" s="17"/>
      <c r="FH37" s="17"/>
      <c r="FI37" s="17"/>
      <c r="FJ37" s="17"/>
      <c r="FK37" s="17"/>
      <c r="FL37" s="17"/>
      <c r="FM37" s="17"/>
      <c r="FN37" s="17"/>
      <c r="FO37" s="17"/>
      <c r="FP37" s="17"/>
      <c r="FQ37" s="17"/>
      <c r="FR37" s="17"/>
      <c r="FS37" s="17"/>
      <c r="FT37" s="17"/>
      <c r="FU37" s="17"/>
      <c r="FV37" s="17"/>
      <c r="FW37" s="17"/>
      <c r="FX37" s="17"/>
      <c r="FY37" s="17"/>
      <c r="FZ37" s="17"/>
      <c r="GA37" s="17"/>
      <c r="GB37" s="17"/>
      <c r="GC37" s="17"/>
      <c r="GD37" s="17"/>
      <c r="GE37" s="17"/>
      <c r="GF37" s="17"/>
      <c r="GG37" s="17"/>
      <c r="GH37" s="17"/>
      <c r="GI37" s="17"/>
      <c r="GJ37" s="17"/>
      <c r="GK37" s="17"/>
      <c r="GL37" s="17"/>
      <c r="GM37" s="17"/>
      <c r="GN37" s="17"/>
      <c r="GO37" s="17"/>
      <c r="GP37" s="17"/>
      <c r="GQ37" s="17"/>
      <c r="GR37" s="17"/>
      <c r="GS37" s="17"/>
      <c r="GT37" s="17"/>
      <c r="GU37" s="17"/>
      <c r="GV37" s="17"/>
      <c r="GW37" s="17"/>
      <c r="GX37" s="17"/>
      <c r="GY37" s="17"/>
      <c r="GZ37" s="17"/>
      <c r="HA37" s="17"/>
      <c r="HB37" s="17"/>
      <c r="HC37" s="17"/>
      <c r="HD37" s="17"/>
      <c r="HE37" s="17"/>
      <c r="HF37" s="17"/>
      <c r="HG37" s="17"/>
      <c r="HH37" s="17"/>
      <c r="HI37" s="17"/>
      <c r="HJ37" s="17"/>
      <c r="HK37" s="17"/>
      <c r="HL37" s="17"/>
      <c r="HM37" s="17"/>
      <c r="HN37" s="17"/>
      <c r="HO37" s="17"/>
      <c r="HP37" s="17"/>
      <c r="HQ37" s="17"/>
      <c r="HR37" s="17"/>
      <c r="HS37" s="17"/>
      <c r="HT37" s="17"/>
      <c r="HU37" s="17"/>
      <c r="HV37" s="17"/>
      <c r="HW37" s="17"/>
      <c r="HX37" s="17"/>
      <c r="HY37" s="17"/>
      <c r="HZ37" s="17"/>
    </row>
    <row r="38" spans="1:234">
      <c r="I38" s="1"/>
      <c r="J38" s="1"/>
      <c r="K38" s="1"/>
      <c r="L38" s="1"/>
      <c r="M38" s="1"/>
      <c r="N38" s="1"/>
      <c r="O38" s="1"/>
      <c r="P38" s="1"/>
      <c r="Q38" s="1"/>
      <c r="R38" s="1"/>
      <c r="S38" s="1"/>
      <c r="T38" s="1"/>
      <c r="U38" s="1"/>
    </row>
    <row r="39" spans="1:234">
      <c r="I39" s="1"/>
      <c r="J39" s="1"/>
      <c r="K39" s="1"/>
      <c r="L39" s="1"/>
      <c r="M39" s="1"/>
      <c r="N39" s="1"/>
      <c r="O39" s="1"/>
      <c r="P39" s="1"/>
      <c r="Q39" s="1"/>
      <c r="R39" s="1"/>
      <c r="S39" s="1"/>
      <c r="T39" s="1"/>
      <c r="U39" s="1"/>
    </row>
    <row r="40" spans="1:234">
      <c r="I40" s="1"/>
      <c r="J40" s="1"/>
      <c r="K40" s="1"/>
      <c r="L40" s="1"/>
      <c r="M40" s="1"/>
      <c r="N40" s="1"/>
      <c r="O40" s="1"/>
      <c r="P40" s="1"/>
      <c r="Q40" s="1"/>
      <c r="R40" s="1"/>
      <c r="S40" s="1"/>
      <c r="T40" s="1"/>
      <c r="U40" s="1"/>
    </row>
    <row r="41" spans="1:234">
      <c r="B41" s="27"/>
      <c r="C41" s="27"/>
      <c r="D41" s="27"/>
      <c r="I41" s="1"/>
      <c r="J41" s="1"/>
      <c r="K41" s="1"/>
      <c r="L41" s="1"/>
      <c r="M41" s="1"/>
      <c r="N41" s="1"/>
      <c r="O41" s="1"/>
      <c r="P41" s="1"/>
      <c r="Q41" s="1"/>
      <c r="R41" s="1"/>
      <c r="S41" s="1"/>
      <c r="T41" s="1"/>
      <c r="U41" s="1"/>
    </row>
    <row r="42" spans="1:234">
      <c r="I42" s="1"/>
      <c r="J42" s="1"/>
      <c r="K42" s="1"/>
      <c r="L42" s="1"/>
      <c r="M42" s="1"/>
      <c r="N42" s="1"/>
      <c r="O42" s="1"/>
      <c r="P42" s="1"/>
      <c r="Q42" s="1"/>
      <c r="R42" s="1"/>
      <c r="S42" s="1"/>
      <c r="T42" s="1"/>
      <c r="U42" s="1"/>
    </row>
    <row r="43" spans="1:234">
      <c r="I43" s="1"/>
      <c r="J43" s="1"/>
      <c r="K43" s="1"/>
      <c r="L43" s="1"/>
      <c r="M43" s="1"/>
      <c r="N43" s="1"/>
      <c r="O43" s="1"/>
      <c r="P43" s="1"/>
      <c r="Q43" s="1"/>
      <c r="R43" s="1"/>
      <c r="S43" s="1"/>
      <c r="T43" s="1"/>
      <c r="U43" s="1"/>
    </row>
    <row r="44" spans="1:234">
      <c r="I44" s="1"/>
      <c r="J44" s="1"/>
      <c r="K44" s="1"/>
      <c r="L44" s="1"/>
      <c r="M44" s="1"/>
      <c r="N44" s="1"/>
      <c r="O44" s="1"/>
      <c r="P44" s="1"/>
      <c r="Q44" s="1"/>
      <c r="R44" s="1"/>
      <c r="S44" s="1"/>
      <c r="T44" s="1"/>
      <c r="U44" s="1"/>
    </row>
    <row r="45" spans="1:234">
      <c r="I45" s="1"/>
      <c r="J45" s="1"/>
      <c r="K45" s="1"/>
      <c r="L45" s="1"/>
      <c r="M45" s="1"/>
      <c r="N45" s="1"/>
      <c r="O45" s="1"/>
      <c r="P45" s="1"/>
      <c r="Q45" s="1"/>
      <c r="R45" s="1"/>
      <c r="S45" s="1"/>
      <c r="T45" s="1"/>
      <c r="U45" s="1"/>
    </row>
    <row r="51" spans="3:135">
      <c r="C51" s="3">
        <f>0.18*90</f>
        <v>16.2</v>
      </c>
      <c r="DE51" s="26"/>
      <c r="DF51" s="26"/>
      <c r="DG51" s="26"/>
      <c r="DH51" s="26"/>
      <c r="DI51" s="26"/>
      <c r="DJ51" s="26"/>
      <c r="DK51" s="26"/>
      <c r="DL51" s="26"/>
      <c r="DM51" s="26"/>
      <c r="DN51" s="26"/>
      <c r="DO51" s="26"/>
      <c r="DP51" s="26"/>
      <c r="DQ51" s="26"/>
      <c r="DR51" s="26"/>
      <c r="DS51" s="26"/>
      <c r="DT51" s="26"/>
      <c r="DU51" s="26"/>
      <c r="DV51" s="26"/>
      <c r="DW51" s="26"/>
      <c r="DX51" s="26"/>
      <c r="DY51" s="26"/>
      <c r="DZ51" s="26"/>
      <c r="EA51" s="26"/>
      <c r="EB51" s="26"/>
      <c r="EC51" s="26"/>
      <c r="ED51" s="26"/>
      <c r="EE51" s="26"/>
    </row>
  </sheetData>
  <mergeCells count="54">
    <mergeCell ref="A24:A25"/>
    <mergeCell ref="C24:C37"/>
    <mergeCell ref="I24:I25"/>
    <mergeCell ref="A26:A27"/>
    <mergeCell ref="I26:I27"/>
    <mergeCell ref="A28:A29"/>
    <mergeCell ref="I28:I29"/>
    <mergeCell ref="A30:A31"/>
    <mergeCell ref="I30:I31"/>
    <mergeCell ref="A32:A33"/>
    <mergeCell ref="I32:I33"/>
    <mergeCell ref="A34:A35"/>
    <mergeCell ref="I34:I35"/>
    <mergeCell ref="A36:A37"/>
    <mergeCell ref="I36:I37"/>
    <mergeCell ref="I8:I9"/>
    <mergeCell ref="A10:A11"/>
    <mergeCell ref="I10:I11"/>
    <mergeCell ref="A12:A13"/>
    <mergeCell ref="I12:I13"/>
    <mergeCell ref="A14:A15"/>
    <mergeCell ref="I14:I15"/>
    <mergeCell ref="A16:A17"/>
    <mergeCell ref="I22:I23"/>
    <mergeCell ref="C14:C23"/>
    <mergeCell ref="I16:I17"/>
    <mergeCell ref="I18:I19"/>
    <mergeCell ref="I20:I21"/>
    <mergeCell ref="GK2:HN2"/>
    <mergeCell ref="HO2:HZ2"/>
    <mergeCell ref="A4:A5"/>
    <mergeCell ref="B4:B37"/>
    <mergeCell ref="C4:C7"/>
    <mergeCell ref="I4:I5"/>
    <mergeCell ref="A6:A7"/>
    <mergeCell ref="I6:I7"/>
    <mergeCell ref="A8:A9"/>
    <mergeCell ref="C8:C13"/>
    <mergeCell ref="J2:AM2"/>
    <mergeCell ref="AN2:BR2"/>
    <mergeCell ref="BS2:CV2"/>
    <mergeCell ref="CW2:EA2"/>
    <mergeCell ref="EB2:FF2"/>
    <mergeCell ref="FG2:GJ2"/>
    <mergeCell ref="B1:E1"/>
    <mergeCell ref="J1:DE1"/>
    <mergeCell ref="A2:A3"/>
    <mergeCell ref="B2:B3"/>
    <mergeCell ref="C2:C3"/>
    <mergeCell ref="D2:D3"/>
    <mergeCell ref="E2:E3"/>
    <mergeCell ref="F2:F3"/>
    <mergeCell ref="G2:H2"/>
    <mergeCell ref="I2:I3"/>
  </mergeCells>
  <conditionalFormatting sqref="I4 I6 I8 I10 I14 I22 I24 I26 I28 I30 I32 I34 I36">
    <cfRule type="cellIs" dxfId="22" priority="13" operator="lessThan">
      <formula>7</formula>
    </cfRule>
    <cfRule type="containsText" dxfId="21" priority="14" operator="containsText" text="hoàn tất">
      <formula>NOT(ISERROR(SEARCH("hoàn tất",I4)))</formula>
    </cfRule>
    <cfRule type="containsText" dxfId="20" priority="15" operator="containsText" text="hoàn tất">
      <formula>NOT(ISERROR(SEARCH("hoàn tất",I4)))</formula>
    </cfRule>
  </conditionalFormatting>
  <conditionalFormatting sqref="I12">
    <cfRule type="cellIs" dxfId="19" priority="10" operator="lessThan">
      <formula>7</formula>
    </cfRule>
    <cfRule type="containsText" dxfId="18" priority="11" operator="containsText" text="hoàn tất">
      <formula>NOT(ISERROR(SEARCH("hoàn tất",I12)))</formula>
    </cfRule>
    <cfRule type="containsText" dxfId="17" priority="12" operator="containsText" text="hoàn tất">
      <formula>NOT(ISERROR(SEARCH("hoàn tất",I12)))</formula>
    </cfRule>
  </conditionalFormatting>
  <conditionalFormatting sqref="I16">
    <cfRule type="cellIs" dxfId="16" priority="7" operator="lessThan">
      <formula>7</formula>
    </cfRule>
    <cfRule type="containsText" dxfId="15" priority="8" operator="containsText" text="hoàn tất">
      <formula>NOT(ISERROR(SEARCH("hoàn tất",I16)))</formula>
    </cfRule>
    <cfRule type="containsText" dxfId="14" priority="9" operator="containsText" text="hoàn tất">
      <formula>NOT(ISERROR(SEARCH("hoàn tất",I16)))</formula>
    </cfRule>
  </conditionalFormatting>
  <conditionalFormatting sqref="I18">
    <cfRule type="cellIs" dxfId="13" priority="4" operator="lessThan">
      <formula>7</formula>
    </cfRule>
    <cfRule type="containsText" dxfId="12" priority="5" operator="containsText" text="hoàn tất">
      <formula>NOT(ISERROR(SEARCH("hoàn tất",I18)))</formula>
    </cfRule>
    <cfRule type="containsText" dxfId="11" priority="6" operator="containsText" text="hoàn tất">
      <formula>NOT(ISERROR(SEARCH("hoàn tất",I18)))</formula>
    </cfRule>
  </conditionalFormatting>
  <conditionalFormatting sqref="I20">
    <cfRule type="cellIs" dxfId="10" priority="1" operator="lessThan">
      <formula>7</formula>
    </cfRule>
    <cfRule type="containsText" dxfId="9" priority="2" operator="containsText" text="hoàn tất">
      <formula>NOT(ISERROR(SEARCH("hoàn tất",I20)))</formula>
    </cfRule>
    <cfRule type="containsText" dxfId="8" priority="3" operator="containsText" text="hoàn tất">
      <formula>NOT(ISERROR(SEARCH("hoàn tất",I20)))</formula>
    </cfRule>
  </conditionalFormatting>
  <conditionalFormatting sqref="J4:HZ15 J24:HZ37">
    <cfRule type="expression" dxfId="7" priority="16">
      <formula>IF(AND(J$3&gt;=$G4,J$3&lt;=$H4,$F4="TT"),TRUE,FALSE)</formula>
    </cfRule>
    <cfRule type="expression" dxfId="6" priority="17">
      <formula>IF(AND(J$3&gt;=$G4,J$3&lt;=$H4,$F4="KH"),TRUE,FALSE)</formula>
    </cfRule>
  </conditionalFormatting>
  <conditionalFormatting sqref="J16:HZ19">
    <cfRule type="expression" dxfId="5" priority="1173">
      <formula>IF(AND(J$3&gt;=$G22,J$3&lt;=$H22,$F22="TT"),TRUE,FALSE)</formula>
    </cfRule>
    <cfRule type="expression" dxfId="4" priority="1174">
      <formula>IF(AND(J$3&gt;=$G22,J$3&lt;=$H22,$F22="KH"),TRUE,FALSE)</formula>
    </cfRule>
  </conditionalFormatting>
  <conditionalFormatting sqref="J20:HZ21">
    <cfRule type="expression" dxfId="3" priority="1171">
      <formula>IF(AND(J$3&gt;=$G24,J$3&lt;=$H24,$F24="TT"),TRUE,FALSE)</formula>
    </cfRule>
    <cfRule type="expression" dxfId="2" priority="1172">
      <formula>IF(AND(J$3&gt;=$G24,J$3&lt;=$H24,$F24="KH"),TRUE,FALSE)</formula>
    </cfRule>
  </conditionalFormatting>
  <conditionalFormatting sqref="J22:HZ23">
    <cfRule type="expression" dxfId="1" priority="1159">
      <formula>IF(AND(J$3&gt;=#REF!,J$3&lt;=#REF!,#REF!="TT"),TRUE,FALSE)</formula>
    </cfRule>
    <cfRule type="expression" dxfId="0" priority="1160">
      <formula>IF(AND(J$3&gt;=#REF!,J$3&lt;=#REF!,#REF!="KH"),TRUE,FALSE)</formula>
    </cfRule>
  </conditionalFormatting>
  <hyperlinks>
    <hyperlink ref="B1:E1" location="'KE HOẠCH CAT GIAM'!A1" display="Kế hoạch đối ứng tình trạng kiểm xuất của máy ngoại quan ĐẾ HOÀN THÀNH RS656" xr:uid="{924AB928-6290-47ED-968A-A2BF019A6122}"/>
  </hyperlinks>
  <pageMargins left="0.7" right="0.7" top="0.75" bottom="0.75" header="0.3" footer="0.3"/>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11310 Ty</dc:creator>
  <cp:keywords/>
  <dc:description/>
  <cp:lastModifiedBy>VDM/NGO HUYNH VAN</cp:lastModifiedBy>
  <cp:revision/>
  <dcterms:created xsi:type="dcterms:W3CDTF">2022-04-15T08:43:54Z</dcterms:created>
  <dcterms:modified xsi:type="dcterms:W3CDTF">2023-04-27T01:07:57Z</dcterms:modified>
  <cp:category/>
  <cp:contentStatus/>
</cp:coreProperties>
</file>